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updateLinks="always" codeName="EstaPastaDeTrabalho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4CA1EA-5682-427D-AC94-258D6579242E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ECON" sheetId="68" r:id="rId1"/>
  </sheets>
  <externalReferences>
    <externalReference r:id="rId2"/>
  </externalReferences>
  <definedNames>
    <definedName name="_1__123Graph_ACHART_1" hidden="1">[1]CP1ens1!$B$9:$B$45</definedName>
    <definedName name="_2__123Graph_BCHART_1" hidden="1">[1]CP1ens1!$L$9:$L$45</definedName>
    <definedName name="_Fill" hidden="1">#REF!</definedName>
    <definedName name="_fill1" hidden="1">#REF!</definedName>
    <definedName name="_xlnm._FilterDatabase" localSheetId="0" hidden="1">ECON!$A$1:$Q$68</definedName>
    <definedName name="_MatMult_A" hidden="1">#REF!</definedName>
    <definedName name="_Order1" hidden="1">0</definedName>
    <definedName name="_Order2" hidden="1">0</definedName>
    <definedName name="_Regression_Int" hidden="1">1</definedName>
    <definedName name="_Sort" hidden="1">#REF!</definedName>
    <definedName name="AccessDatabase" hidden="1">"C:\Documents and Settings\JPMELLO\Meus documentos\ARQUIVOS 2004\MONITORAMENTO OAC\Monitoramento de OAC.mdb"</definedName>
    <definedName name="_xlnm.Print_Area" localSheetId="0">ECON!$A$1:$Q$68</definedName>
    <definedName name="Bloco" hidden="1">#REF!</definedName>
    <definedName name="Bloco2" hidden="1">#REF!</definedName>
    <definedName name="CadIns" hidden="1">#REF!</definedName>
    <definedName name="CadSrv" hidden="1">#REF!</definedName>
    <definedName name="cch" hidden="1">#N/A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have" hidden="1">#REF!</definedName>
    <definedName name="Chave1" hidden="1">#REF!</definedName>
    <definedName name="Clas" hidden="1">MAX(LEN(#REF!))</definedName>
    <definedName name="CLAUDINEY" hidden="1">#REF!</definedName>
    <definedName name="Cliente" hidden="1">""</definedName>
    <definedName name="Cls" hidden="1">#N/A</definedName>
    <definedName name="Cod" hidden="1">#REF!</definedName>
    <definedName name="Codigo" hidden="1">#REF!</definedName>
    <definedName name="Coluna" hidden="1">#REF!</definedName>
    <definedName name="Comp" hidden="1">#REF!</definedName>
    <definedName name="CpuAux" hidden="1">#REF!</definedName>
    <definedName name="CPUs" hidden="1">#REF!</definedName>
    <definedName name="CRIT" hidden="1">#REF!</definedName>
    <definedName name="_xlnm.Criteria" hidden="1">#REF!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DescAux" hidden="1">#N/A</definedName>
    <definedName name="EmpAux" hidden="1">""</definedName>
    <definedName name="EQ" hidden="1">#REF!</definedName>
    <definedName name="Itens" hidden="1">#REF!</definedName>
    <definedName name="Local" hidden="1">""</definedName>
    <definedName name="Max" hidden="1">COUNTIF(#REF!,"&lt;&gt;0")+3</definedName>
    <definedName name="MO" hidden="1">#REF!</definedName>
    <definedName name="Modelo" hidden="1">#REF!</definedName>
    <definedName name="MP" hidden="1">#REF!</definedName>
    <definedName name="NLEq" hidden="1">4</definedName>
    <definedName name="NLMo" hidden="1">6</definedName>
    <definedName name="NLMp" hidden="1">5</definedName>
    <definedName name="NLTr" hidden="1">3</definedName>
    <definedName name="NOME" hidden="1">#REF!</definedName>
    <definedName name="Obra" hidden="1">""</definedName>
    <definedName name="OnOff" hidden="1">"ON"</definedName>
    <definedName name="Ordem" hidden="1">#REF!</definedName>
    <definedName name="Origem" hidden="1">#REF!</definedName>
    <definedName name="PÇPP" hidden="1">#REF!</definedName>
    <definedName name="Posição" hidden="1">#REF!</definedName>
    <definedName name="Prd" hidden="1">#N/A</definedName>
    <definedName name="PrdAux" hidden="1">#N/A</definedName>
    <definedName name="QD" hidden="1">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Relat" hidden="1">#REF!</definedName>
    <definedName name="RRRRR" hidden="1">#REF!</definedName>
    <definedName name="SRV" hidden="1">#REF!</definedName>
    <definedName name="_xlnm.Print_Titles" localSheetId="0">ECON!$1:$3</definedName>
    <definedName name="TOT" hidden="1">#REF!</definedName>
    <definedName name="un" hidden="1">#N/A</definedName>
    <definedName name="UnidAux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8" l="1"/>
  <c r="Q19" i="68" s="1"/>
  <c r="P20" i="68"/>
  <c r="Q20" i="68" s="1"/>
  <c r="C68" i="68" l="1"/>
  <c r="C67" i="68"/>
  <c r="P63" i="68"/>
  <c r="Q63" i="68" s="1"/>
  <c r="P62" i="68"/>
  <c r="Q62" i="68" s="1"/>
  <c r="P61" i="68"/>
  <c r="Q61" i="68" s="1"/>
  <c r="P60" i="68"/>
  <c r="Q60" i="68" s="1"/>
  <c r="P59" i="68"/>
  <c r="Q59" i="68" s="1"/>
  <c r="P58" i="68"/>
  <c r="Q58" i="68" s="1"/>
  <c r="P57" i="68"/>
  <c r="Q57" i="68" s="1"/>
  <c r="P56" i="68"/>
  <c r="Q56" i="68" s="1"/>
  <c r="P55" i="68"/>
  <c r="Q55" i="68" s="1"/>
  <c r="P54" i="68"/>
  <c r="Q54" i="68" s="1"/>
  <c r="P53" i="68"/>
  <c r="Q53" i="68" s="1"/>
  <c r="P52" i="68"/>
  <c r="Q52" i="68" s="1"/>
  <c r="P51" i="68"/>
  <c r="Q51" i="68" s="1"/>
  <c r="P50" i="68"/>
  <c r="Q50" i="68" s="1"/>
  <c r="O49" i="68"/>
  <c r="N49" i="68"/>
  <c r="M49" i="68"/>
  <c r="L49" i="68"/>
  <c r="K49" i="68"/>
  <c r="J49" i="68"/>
  <c r="I49" i="68"/>
  <c r="H49" i="68"/>
  <c r="G49" i="68"/>
  <c r="F49" i="68"/>
  <c r="E49" i="68"/>
  <c r="D49" i="68"/>
  <c r="C49" i="68"/>
  <c r="P48" i="68"/>
  <c r="Q48" i="68" s="1"/>
  <c r="P47" i="68"/>
  <c r="Q47" i="68" s="1"/>
  <c r="P46" i="68"/>
  <c r="Q46" i="68" s="1"/>
  <c r="P45" i="68"/>
  <c r="Q45" i="68" s="1"/>
  <c r="P44" i="68"/>
  <c r="Q44" i="68" s="1"/>
  <c r="P43" i="68"/>
  <c r="Q43" i="68" s="1"/>
  <c r="P42" i="68"/>
  <c r="Q42" i="68" s="1"/>
  <c r="P41" i="68"/>
  <c r="Q41" i="68" s="1"/>
  <c r="O40" i="68"/>
  <c r="N40" i="68"/>
  <c r="M40" i="68"/>
  <c r="L40" i="68"/>
  <c r="K40" i="68"/>
  <c r="J40" i="68"/>
  <c r="I40" i="68"/>
  <c r="H40" i="68"/>
  <c r="G40" i="68"/>
  <c r="F40" i="68"/>
  <c r="E40" i="68"/>
  <c r="D40" i="68"/>
  <c r="C40" i="68"/>
  <c r="P39" i="68"/>
  <c r="Q39" i="68" s="1"/>
  <c r="P38" i="68"/>
  <c r="Q38" i="68" s="1"/>
  <c r="P37" i="68"/>
  <c r="Q37" i="68" s="1"/>
  <c r="P36" i="68"/>
  <c r="Q36" i="68" s="1"/>
  <c r="P35" i="68"/>
  <c r="Q35" i="68" s="1"/>
  <c r="P34" i="68"/>
  <c r="Q34" i="68" s="1"/>
  <c r="P33" i="68"/>
  <c r="Q33" i="68" s="1"/>
  <c r="P32" i="68"/>
  <c r="Q32" i="68" s="1"/>
  <c r="P31" i="68"/>
  <c r="Q31" i="68" s="1"/>
  <c r="P30" i="68"/>
  <c r="Q30" i="68" s="1"/>
  <c r="P29" i="68"/>
  <c r="Q29" i="68" s="1"/>
  <c r="P28" i="68"/>
  <c r="Q28" i="68" s="1"/>
  <c r="P27" i="68"/>
  <c r="Q27" i="68" s="1"/>
  <c r="P26" i="68"/>
  <c r="Q26" i="68" s="1"/>
  <c r="P25" i="68"/>
  <c r="Q25" i="68" s="1"/>
  <c r="O24" i="68"/>
  <c r="N24" i="68"/>
  <c r="M24" i="68"/>
  <c r="L24" i="68"/>
  <c r="K24" i="68"/>
  <c r="J24" i="68"/>
  <c r="I24" i="68"/>
  <c r="H24" i="68"/>
  <c r="G24" i="68"/>
  <c r="F24" i="68"/>
  <c r="E24" i="68"/>
  <c r="D24" i="68"/>
  <c r="C24" i="68"/>
  <c r="P23" i="68"/>
  <c r="Q23" i="68" s="1"/>
  <c r="P22" i="68"/>
  <c r="Q22" i="68" s="1"/>
  <c r="P21" i="68"/>
  <c r="Q21" i="68" s="1"/>
  <c r="P12" i="68"/>
  <c r="Q12" i="68" s="1"/>
  <c r="P11" i="68"/>
  <c r="Q11" i="68" s="1"/>
  <c r="C10" i="68"/>
  <c r="C5" i="68"/>
  <c r="I67" i="68"/>
  <c r="H67" i="68"/>
  <c r="O10" i="68" l="1"/>
  <c r="H10" i="68"/>
  <c r="I10" i="68"/>
  <c r="P40" i="68"/>
  <c r="Q40" i="68" s="1"/>
  <c r="C64" i="68"/>
  <c r="C65" i="68" s="1"/>
  <c r="C66" i="68" s="1"/>
  <c r="P24" i="68"/>
  <c r="Q24" i="68" s="1"/>
  <c r="D10" i="68"/>
  <c r="L10" i="68"/>
  <c r="N10" i="68"/>
  <c r="P14" i="68"/>
  <c r="Q14" i="68" s="1"/>
  <c r="P18" i="68"/>
  <c r="Q18" i="68" s="1"/>
  <c r="J10" i="68"/>
  <c r="G10" i="68"/>
  <c r="F10" i="68"/>
  <c r="P15" i="68"/>
  <c r="Q15" i="68" s="1"/>
  <c r="P49" i="68"/>
  <c r="Q49" i="68" s="1"/>
  <c r="P13" i="68"/>
  <c r="Q13" i="68" s="1"/>
  <c r="P17" i="68"/>
  <c r="Q17" i="68" s="1"/>
  <c r="K10" i="68"/>
  <c r="P16" i="68"/>
  <c r="Q16" i="68" s="1"/>
  <c r="E10" i="68"/>
  <c r="M10" i="68"/>
  <c r="J67" i="68"/>
  <c r="K68" i="68"/>
  <c r="K67" i="68"/>
  <c r="D68" i="68"/>
  <c r="L68" i="68"/>
  <c r="D67" i="68"/>
  <c r="L67" i="68"/>
  <c r="E68" i="68"/>
  <c r="M68" i="68"/>
  <c r="P4" i="68"/>
  <c r="E67" i="68"/>
  <c r="M67" i="68"/>
  <c r="F68" i="68"/>
  <c r="N68" i="68"/>
  <c r="F67" i="68"/>
  <c r="N67" i="68"/>
  <c r="G68" i="68"/>
  <c r="O68" i="68"/>
  <c r="G67" i="68"/>
  <c r="O67" i="68"/>
  <c r="H68" i="68"/>
  <c r="I68" i="68"/>
  <c r="J68" i="68"/>
  <c r="E5" i="68" l="1"/>
  <c r="E64" i="68" s="1"/>
  <c r="E65" i="68" s="1"/>
  <c r="H5" i="68"/>
  <c r="H64" i="68" s="1"/>
  <c r="H65" i="68" s="1"/>
  <c r="N5" i="68"/>
  <c r="N64" i="68" s="1"/>
  <c r="N65" i="68" s="1"/>
  <c r="M5" i="68"/>
  <c r="M64" i="68" s="1"/>
  <c r="M65" i="68" s="1"/>
  <c r="P10" i="68"/>
  <c r="Q10" i="68" s="1"/>
  <c r="O5" i="68"/>
  <c r="P67" i="68"/>
  <c r="P68" i="68"/>
  <c r="Q4" i="68"/>
  <c r="D5" i="68"/>
  <c r="D64" i="68" s="1"/>
  <c r="D65" i="68" s="1"/>
  <c r="P6" i="68"/>
  <c r="P9" i="68"/>
  <c r="Q9" i="68" s="1"/>
  <c r="P7" i="68"/>
  <c r="Q7" i="68" s="1"/>
  <c r="I5" i="68"/>
  <c r="I64" i="68" s="1"/>
  <c r="I65" i="68" s="1"/>
  <c r="J5" i="68"/>
  <c r="J64" i="68" s="1"/>
  <c r="J65" i="68" s="1"/>
  <c r="P8" i="68"/>
  <c r="Q8" i="68" s="1"/>
  <c r="K5" i="68"/>
  <c r="F5" i="68"/>
  <c r="F64" i="68" s="1"/>
  <c r="F65" i="68" s="1"/>
  <c r="G5" i="68"/>
  <c r="G64" i="68" s="1"/>
  <c r="G65" i="68" s="1"/>
  <c r="L5" i="68"/>
  <c r="Q67" i="68" l="1"/>
  <c r="Q68" i="68"/>
  <c r="L64" i="68"/>
  <c r="L65" i="68" s="1"/>
  <c r="K64" i="68"/>
  <c r="K65" i="68" s="1"/>
  <c r="P5" i="68"/>
  <c r="P64" i="68" s="1"/>
  <c r="P65" i="68" s="1"/>
  <c r="Q6" i="68"/>
  <c r="D66" i="68"/>
  <c r="E66" i="68" s="1"/>
  <c r="F66" i="68" s="1"/>
  <c r="G66" i="68" s="1"/>
  <c r="H66" i="68" s="1"/>
  <c r="I66" i="68" s="1"/>
  <c r="J66" i="68" s="1"/>
  <c r="O64" i="68"/>
  <c r="O65" i="68" s="1"/>
  <c r="K66" i="68" l="1"/>
  <c r="L66" i="68" s="1"/>
  <c r="M66" i="68" s="1"/>
  <c r="N66" i="68" s="1"/>
  <c r="O66" i="68" s="1"/>
  <c r="P66" i="68" s="1"/>
  <c r="Q5" i="68"/>
  <c r="Q64" i="68" s="1"/>
  <c r="Q65" i="68" s="1"/>
  <c r="Q66" i="68" l="1"/>
</calcChain>
</file>

<file path=xl/sharedStrings.xml><?xml version="1.0" encoding="utf-8"?>
<sst xmlns="http://schemas.openxmlformats.org/spreadsheetml/2006/main" count="140" uniqueCount="140">
  <si>
    <t>MATERIAIS</t>
  </si>
  <si>
    <t>SERVIÇOS DE TERCEIROS</t>
  </si>
  <si>
    <t>ENCARGOS LOCAIS</t>
  </si>
  <si>
    <t>IMPOSTOS SOBRE RECEITA</t>
  </si>
  <si>
    <t>SALÁRIOS</t>
  </si>
  <si>
    <t>ASFALTOS E ADITIVOS</t>
  </si>
  <si>
    <t>AGREGADOS</t>
  </si>
  <si>
    <t>AGLOMERANTES</t>
  </si>
  <si>
    <t>MADEIRAS E DERIVADOS</t>
  </si>
  <si>
    <t>VIAGENS E ESTADIAS</t>
  </si>
  <si>
    <t>PENSÃO E ALIMENTAÇÃO</t>
  </si>
  <si>
    <t>OUTROS ENCARGOS LOCAIS</t>
  </si>
  <si>
    <t>MÃO DE OBRA</t>
  </si>
  <si>
    <t>OUTRAS DESPESAS COM MÃO DE OBRA</t>
  </si>
  <si>
    <t>CONTA</t>
  </si>
  <si>
    <t>DESCRIÇÃO</t>
  </si>
  <si>
    <t>ACUM. ANTERIOR</t>
  </si>
  <si>
    <t>TOTAL EXERCÍCIO</t>
  </si>
  <si>
    <t>ACUM. GERAL</t>
  </si>
  <si>
    <t>OUTROS MATERIAIS</t>
  </si>
  <si>
    <t>SERVIÇOS JURÍDICOS</t>
  </si>
  <si>
    <t>DESPESAS/RECEITAS FINANCEIRAS</t>
  </si>
  <si>
    <t>CUSTO TOTAL</t>
  </si>
  <si>
    <t>OUTROS SERVIÇOS DE TERCEIROS</t>
  </si>
  <si>
    <t>GARANTIAS E SEGUROS</t>
  </si>
  <si>
    <t>BENEFÍCIOS</t>
  </si>
  <si>
    <t>RESULTADO ECONÔMICO OPERACIONAL MENSAL</t>
  </si>
  <si>
    <t>MARGEM OPERACIONAL S/ RECEITA (%) MENSAL</t>
  </si>
  <si>
    <t>RESULTADO ECONÔMICO OPERACIONAL ACUM.</t>
  </si>
  <si>
    <t>MARGEM OPERACIONAL S/ RECEITA (%) ACUM.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</si>
  <si>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</si>
  <si>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</si>
  <si>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</si>
  <si>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</si>
  <si>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</si>
  <si>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</si>
  <si>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</si>
  <si>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</si>
  <si>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</si>
  <si>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</si>
  <si>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</si>
  <si>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</si>
  <si>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OBRA</t>
  </si>
  <si>
    <t>DEMONSTRAÇÃO DO RESULTADO ECONÔMICO - EXERCÍCIO</t>
  </si>
  <si>
    <t>3.1.01.001.999</t>
  </si>
  <si>
    <t>RECEITAS DE EXECUÇÃO DE OBRAS</t>
  </si>
  <si>
    <t>3.2.01.001.005</t>
  </si>
  <si>
    <t>ISS - IMPOSTO SOBRE SERVIÇO</t>
  </si>
  <si>
    <t>3.2.01.001.001</t>
  </si>
  <si>
    <t>PIS - PROGRAMA DE INTEGRAÇÃO SOCIAL</t>
  </si>
  <si>
    <t>3.2.01.001.003</t>
  </si>
  <si>
    <t>COFINS - CONTRIBUIÇÃO P/ FINANC DA SEGURIDADE SOCIAL</t>
  </si>
  <si>
    <t>3.2.01.001.006</t>
  </si>
  <si>
    <t>ICMS - IMPOSTO SOBRE CIRCULAÇÃO DE MERCADORIAS E SERVIÇOS</t>
  </si>
  <si>
    <t>FOR.CRASA.CON.004-01</t>
  </si>
  <si>
    <t>3.3.01.001.002</t>
  </si>
  <si>
    <t>3.3.01.001.003</t>
  </si>
  <si>
    <t>HORAS EXTRAS</t>
  </si>
  <si>
    <t>3.3.01.002.001</t>
  </si>
  <si>
    <t>PROVISÕES DE INSS</t>
  </si>
  <si>
    <t>3.3.01.002.002</t>
  </si>
  <si>
    <t>PROVISÕES DE FGTS</t>
  </si>
  <si>
    <t>3.3.01.003.001</t>
  </si>
  <si>
    <t>PROVISÕES DE DÉCIMO TERCEIRO SALÁRIO</t>
  </si>
  <si>
    <t>3.3.01.003.002</t>
  </si>
  <si>
    <t>PROVISÕES DE FÉRIAS</t>
  </si>
  <si>
    <t>3.3.01.001.006</t>
  </si>
  <si>
    <t>AVISO PRÉVIO E INDENIZAÇÕES</t>
  </si>
  <si>
    <t>3.3.01.001.999</t>
  </si>
  <si>
    <t>PROVISAO RESCISOES</t>
  </si>
  <si>
    <t>3.3.01.001.007</t>
  </si>
  <si>
    <t>PARTICIPAÇÕES NOS RESULTADOS (PPR)</t>
  </si>
  <si>
    <t>3.3.01.005.001</t>
  </si>
  <si>
    <t>DESPESAS JUDICIAIS TRABALHISTAS</t>
  </si>
  <si>
    <t>3.3.01.005.003</t>
  </si>
  <si>
    <t>MÃO DE OBRA CONSORCIADAS</t>
  </si>
  <si>
    <t>3.3.01.004.005</t>
  </si>
  <si>
    <t>3.3.01.004.008</t>
  </si>
  <si>
    <t>3.3.02.001.001</t>
  </si>
  <si>
    <t>COMBUSTÍVEIS E LUBRIFICANTES</t>
  </si>
  <si>
    <t>3.3.02.001.002</t>
  </si>
  <si>
    <t>3.3.02.001.003</t>
  </si>
  <si>
    <t>3.3.02.001.004</t>
  </si>
  <si>
    <t>3.3.02.001.005</t>
  </si>
  <si>
    <t>ARTEFATOS DE CONCRETO</t>
  </si>
  <si>
    <t>3.3.02.001.013</t>
  </si>
  <si>
    <t>MATERIAIS PARA CONTENÇÃO E PROTEÇÃO AMBIENTAL</t>
  </si>
  <si>
    <t>3.3.02.001.006</t>
  </si>
  <si>
    <t>3.3.02.001.007</t>
  </si>
  <si>
    <t>AÇOS, ESTRUTURAS E ARTEFATOS METÁLICOS</t>
  </si>
  <si>
    <t>3.3.02.001.008</t>
  </si>
  <si>
    <t>MATERIAIS PARA CONSTRUÇÃO CIVIL</t>
  </si>
  <si>
    <t>3.3.02.001.014</t>
  </si>
  <si>
    <t>MATERIAIS PARA PAISAGISMO, MEIO AMBIENTE E URBANIZAÇÃO</t>
  </si>
  <si>
    <t>3.3.02.001.015</t>
  </si>
  <si>
    <t>MATERIAIS PARA OFICINA, PEÇAS E INSUMOS PARA MÁQUINAS, VEÍCULOS E EQUIPAMENTOS</t>
  </si>
  <si>
    <t>3.3.02.001.011</t>
  </si>
  <si>
    <t>MATERIAIS PARA CONSTRUÇÃO DE FERROVIAS</t>
  </si>
  <si>
    <t>3.3.02.001.017</t>
  </si>
  <si>
    <t>MATERIAIS DE CONSUMO E EXPEDIENTE</t>
  </si>
  <si>
    <t>3.3.02.001.016</t>
  </si>
  <si>
    <t>MATERIAIS DE SINALIZAÇÃO, SEGURANÇA E PROTEÇÃO</t>
  </si>
  <si>
    <t>3.3.02.001.999</t>
  </si>
  <si>
    <t>3.3.03.001.001</t>
  </si>
  <si>
    <t>SUBEMPREITEIROS PARA EXECUÇÃO DE OBRAS</t>
  </si>
  <si>
    <t>3.3.03.001.007</t>
  </si>
  <si>
    <t>ASSESSORIAS, CONSULTORIAS, APOIOS TÉCNICOS, AUDITORIAS</t>
  </si>
  <si>
    <t>3.3.03.001.008</t>
  </si>
  <si>
    <t>3.3.03.001.005</t>
  </si>
  <si>
    <t>SERVIÇOS DE VIGILÂNCIA, SEGURANÇA E MONITORAMENTO</t>
  </si>
  <si>
    <t>3.3.03.001.002</t>
  </si>
  <si>
    <t>FRETES E TRANSPORTES GERAIS</t>
  </si>
  <si>
    <t>3.3.03.001.003</t>
  </si>
  <si>
    <t>ALUGUEL DE MÁQUINAS, VEÍCULOS E EQUIPAMENTOS</t>
  </si>
  <si>
    <t>3.3.03.001.006</t>
  </si>
  <si>
    <t>CONSERVAÇÃO E MANUTENCAO DE BENS</t>
  </si>
  <si>
    <t>3.3.03.001.999</t>
  </si>
  <si>
    <t>3.3.04.001.001</t>
  </si>
  <si>
    <t>CUSTOS COM TELEFONIA, CORREIOS, INTERNET, TV A CABO</t>
  </si>
  <si>
    <t>3.3.04.001.002</t>
  </si>
  <si>
    <t>CUSTOS COM ENERGIA, ÁGUA, GÁS</t>
  </si>
  <si>
    <t>3.3.04.001.003</t>
  </si>
  <si>
    <t>3.3.04.001.006</t>
  </si>
  <si>
    <t>3.3.04.001.007</t>
  </si>
  <si>
    <t>CUSTAS LEGAIS E JUDICIAIS</t>
  </si>
  <si>
    <t>3.3.04.001.008</t>
  </si>
  <si>
    <t>PUBLICAÇÕES E ASSINATURAS</t>
  </si>
  <si>
    <t>3.3.04.001.004</t>
  </si>
  <si>
    <t>LOCOMOÇÕES E PEDÁGIOS</t>
  </si>
  <si>
    <t>3.3.04.001.005</t>
  </si>
  <si>
    <t>3.3.04.001.009</t>
  </si>
  <si>
    <t>SINDICATOS, CONSELHOS E ASSOCIAÇÕES DE CLASSE</t>
  </si>
  <si>
    <t>3.3.04.001.010</t>
  </si>
  <si>
    <t>ALUGUÉIS E CONDOMÍNIOS</t>
  </si>
  <si>
    <t>3.3.04.001.999</t>
  </si>
  <si>
    <t>3.3.05.001.005</t>
  </si>
  <si>
    <t>TAXAS ADMINISTRATIVAS E DE SERVIÇOS PÚBLICOS</t>
  </si>
  <si>
    <t>3.6.02.001.007</t>
  </si>
  <si>
    <t>3.4.07.001.002</t>
  </si>
  <si>
    <t>DEPRECIAÇÕES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</si>
</sst>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[$-416]mmm\-yy;@"/>
  </numFmts>
  <fonts count="19">
    <font>
      <sz val="12"/>
      <color theme="1"/>
      <name val="Calibri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Comic Sans MS"/>
      <family val="4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ans"/>
    </font>
    <font>
      <sz val="7"/>
      <color indexed="8"/>
      <name val="Arial Narrow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auto="1"/>
      </bottom>
      <diagonal/>
    </border>
  </borders>
  <cellStyleXfs count="62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/>
    <xf numFmtId="167" fontId="8" fillId="0" borderId="0"/>
    <xf numFmtId="167" fontId="4" fillId="0" borderId="0"/>
    <xf numFmtId="167" fontId="7" fillId="0" borderId="0"/>
    <xf numFmtId="167" fontId="7" fillId="0" borderId="0"/>
    <xf numFmtId="0" fontId="7" fillId="0" borderId="0"/>
    <xf numFmtId="0" fontId="3" fillId="0" borderId="0"/>
    <xf numFmtId="0" fontId="5" fillId="0" borderId="0"/>
    <xf numFmtId="167" fontId="4" fillId="0" borderId="0"/>
    <xf numFmtId="167" fontId="7" fillId="0" borderId="0"/>
    <xf numFmtId="167" fontId="7" fillId="0" borderId="0"/>
    <xf numFmtId="167" fontId="9" fillId="0" borderId="0"/>
    <xf numFmtId="167" fontId="4" fillId="0" borderId="0"/>
    <xf numFmtId="167" fontId="8" fillId="0" borderId="0"/>
    <xf numFmtId="0" fontId="6" fillId="0" borderId="0"/>
    <xf numFmtId="167" fontId="7" fillId="0" borderId="0"/>
    <xf numFmtId="167" fontId="9" fillId="0" borderId="0"/>
    <xf numFmtId="167" fontId="9" fillId="0" borderId="0"/>
    <xf numFmtId="167" fontId="3" fillId="0" borderId="0"/>
    <xf numFmtId="167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4" fillId="0" borderId="0"/>
    <xf numFmtId="43" fontId="14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applyNumberFormat="1" applyFont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17" fontId="16" fillId="3" borderId="3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vertical="center"/>
    </xf>
    <xf numFmtId="4" fontId="17" fillId="2" borderId="6" xfId="0" applyNumberFormat="1" applyFont="1" applyFill="1" applyBorder="1" applyAlignment="1">
      <alignment vertical="center"/>
    </xf>
    <xf numFmtId="43" fontId="17" fillId="0" borderId="0" xfId="44" applyFont="1" applyAlignment="1">
      <alignment vertical="center"/>
    </xf>
    <xf numFmtId="43" fontId="17" fillId="0" borderId="0" xfId="0" applyNumberFormat="1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43" fontId="14" fillId="0" borderId="0" xfId="44" applyFont="1" applyAlignment="1">
      <alignment vertical="center"/>
    </xf>
    <xf numFmtId="0" fontId="17" fillId="2" borderId="5" xfId="0" applyFont="1" applyFill="1" applyBorder="1" applyAlignment="1">
      <alignment vertical="center"/>
    </xf>
    <xf numFmtId="12" fontId="14" fillId="0" borderId="0" xfId="44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4" fontId="15" fillId="3" borderId="6" xfId="0" applyNumberFormat="1" applyFont="1" applyFill="1" applyBorder="1" applyAlignment="1">
      <alignment vertical="center"/>
    </xf>
    <xf numFmtId="166" fontId="15" fillId="3" borderId="1" xfId="0" applyNumberFormat="1" applyFont="1" applyFill="1" applyBorder="1" applyAlignment="1">
      <alignment vertical="center"/>
    </xf>
    <xf numFmtId="166" fontId="15" fillId="3" borderId="6" xfId="0" applyNumberFormat="1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166" fontId="15" fillId="3" borderId="8" xfId="0" applyNumberFormat="1" applyFont="1" applyFill="1" applyBorder="1" applyAlignment="1">
      <alignment vertical="center"/>
    </xf>
    <xf numFmtId="166" fontId="15" fillId="3" borderId="9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</cellXfs>
  <cellStyles count="62">
    <cellStyle name="Ênfase5 2" xfId="51" xr:uid="{6CD30B3B-1E2F-4A5B-B54E-2883FAAD8A9A}"/>
    <cellStyle name="Ênfase6 2" xfId="52" xr:uid="{51081EC8-BF1F-44B7-9957-6F326A68E3FD}"/>
    <cellStyle name="Moeda 2" xfId="7" xr:uid="{00000000-0005-0000-0000-000000000000}"/>
    <cellStyle name="Moeda 2 2" xfId="8" xr:uid="{00000000-0005-0000-0000-000001000000}"/>
    <cellStyle name="Moeda 3" xfId="9" xr:uid="{00000000-0005-0000-0000-000002000000}"/>
    <cellStyle name="Normal" xfId="0" builtinId="0"/>
    <cellStyle name="Normal 10" xfId="10" xr:uid="{00000000-0005-0000-0000-000004000000}"/>
    <cellStyle name="Normal 11" xfId="11" xr:uid="{00000000-0005-0000-0000-000005000000}"/>
    <cellStyle name="Normal 11 2" xfId="59" xr:uid="{32A6D4A6-3FC0-41C3-A60C-C71B35AB180F}"/>
    <cellStyle name="Normal 12" xfId="12" xr:uid="{00000000-0005-0000-0000-000006000000}"/>
    <cellStyle name="Normal 13" xfId="13" xr:uid="{00000000-0005-0000-0000-000007000000}"/>
    <cellStyle name="Normal 13 2" xfId="14" xr:uid="{00000000-0005-0000-0000-000008000000}"/>
    <cellStyle name="Normal 13 2 2" xfId="15" xr:uid="{00000000-0005-0000-0000-000009000000}"/>
    <cellStyle name="Normal 14" xfId="16" xr:uid="{00000000-0005-0000-0000-00000A000000}"/>
    <cellStyle name="Normal 15" xfId="17" xr:uid="{00000000-0005-0000-0000-00000B000000}"/>
    <cellStyle name="Normal 16" xfId="45" xr:uid="{1A3AA92E-850C-4B1E-84BB-019C9869A6B4}"/>
    <cellStyle name="Normal 17" xfId="48" xr:uid="{6CC9DE7D-B988-4F83-AA88-97802912871B}"/>
    <cellStyle name="Normal 2" xfId="3" xr:uid="{00000000-0005-0000-0000-00000C000000}"/>
    <cellStyle name="Normal 2 2" xfId="1" xr:uid="{00000000-0005-0000-0000-00000D000000}"/>
    <cellStyle name="Normal 2 3" xfId="53" xr:uid="{70A7CAB7-938B-448A-A627-0BD92F72127B}"/>
    <cellStyle name="Normal 2 3 2" xfId="58" xr:uid="{9A027880-E57C-4973-8065-1E22C1CBEF0C}"/>
    <cellStyle name="Normal 22" xfId="61" xr:uid="{9EA06098-3170-4206-ACC4-3E4E1DE52225}"/>
    <cellStyle name="Normal 3" xfId="4" xr:uid="{00000000-0005-0000-0000-00000E000000}"/>
    <cellStyle name="Normal 3 2" xfId="18" xr:uid="{00000000-0005-0000-0000-00000F000000}"/>
    <cellStyle name="Normal 4" xfId="5" xr:uid="{00000000-0005-0000-0000-000010000000}"/>
    <cellStyle name="Normal 4 2" xfId="19" xr:uid="{00000000-0005-0000-0000-000011000000}"/>
    <cellStyle name="Normal 4 3" xfId="20" xr:uid="{00000000-0005-0000-0000-000012000000}"/>
    <cellStyle name="Normal 5" xfId="21" xr:uid="{00000000-0005-0000-0000-000013000000}"/>
    <cellStyle name="Normal 5 2" xfId="22" xr:uid="{00000000-0005-0000-0000-000014000000}"/>
    <cellStyle name="Normal 5 3" xfId="23" xr:uid="{00000000-0005-0000-0000-000015000000}"/>
    <cellStyle name="Normal 5 4" xfId="24" xr:uid="{00000000-0005-0000-0000-000016000000}"/>
    <cellStyle name="Normal 6" xfId="25" xr:uid="{00000000-0005-0000-0000-000017000000}"/>
    <cellStyle name="Normal 6 2" xfId="26" xr:uid="{00000000-0005-0000-0000-000018000000}"/>
    <cellStyle name="Normal 7" xfId="27" xr:uid="{00000000-0005-0000-0000-000019000000}"/>
    <cellStyle name="Normal 8" xfId="28" xr:uid="{00000000-0005-0000-0000-00001A000000}"/>
    <cellStyle name="Normal 9" xfId="29" xr:uid="{00000000-0005-0000-0000-00001B000000}"/>
    <cellStyle name="Porcentagem 2" xfId="30" xr:uid="{00000000-0005-0000-0000-00001D000000}"/>
    <cellStyle name="Porcentagem 2 2" xfId="31" xr:uid="{00000000-0005-0000-0000-00001E000000}"/>
    <cellStyle name="Porcentagem 3" xfId="32" xr:uid="{00000000-0005-0000-0000-00001F000000}"/>
    <cellStyle name="Porcentagem 4" xfId="33" xr:uid="{00000000-0005-0000-0000-000020000000}"/>
    <cellStyle name="Porcentagem 5" xfId="34" xr:uid="{00000000-0005-0000-0000-000021000000}"/>
    <cellStyle name="Porcentagem 5 2 2" xfId="55" xr:uid="{BA6CAC9A-2FE4-4DDF-A53B-44A80875281B}"/>
    <cellStyle name="Porcentagem 6" xfId="35" xr:uid="{00000000-0005-0000-0000-000022000000}"/>
    <cellStyle name="Porcentagem 7" xfId="47" xr:uid="{4CD25A50-7450-4202-8336-F0417817977E}"/>
    <cellStyle name="Porcentagem 8" xfId="50" xr:uid="{F9B31E8F-48E2-484F-8268-2B33D8457794}"/>
    <cellStyle name="Separador de milhares 2" xfId="2" xr:uid="{00000000-0005-0000-0000-000023000000}"/>
    <cellStyle name="Separador de milhares 2 2" xfId="36" xr:uid="{00000000-0005-0000-0000-000024000000}"/>
    <cellStyle name="Separador de milhares 3" xfId="6" xr:uid="{00000000-0005-0000-0000-000025000000}"/>
    <cellStyle name="Separador de milhares 3 2" xfId="37" xr:uid="{00000000-0005-0000-0000-000026000000}"/>
    <cellStyle name="Separador de milhares 3 2 2" xfId="38" xr:uid="{00000000-0005-0000-0000-000027000000}"/>
    <cellStyle name="Separador de milhares 4" xfId="39" xr:uid="{00000000-0005-0000-0000-000028000000}"/>
    <cellStyle name="Separador de milhares 5" xfId="40" xr:uid="{00000000-0005-0000-0000-000029000000}"/>
    <cellStyle name="Separador de milhares 6" xfId="41" xr:uid="{00000000-0005-0000-0000-00002A000000}"/>
    <cellStyle name="Separador de milhares 7" xfId="42" xr:uid="{00000000-0005-0000-0000-00002B000000}"/>
    <cellStyle name="Separador de milhares 8" xfId="43" xr:uid="{00000000-0005-0000-0000-00002C000000}"/>
    <cellStyle name="Vírgula" xfId="44" builtinId="3"/>
    <cellStyle name="Vírgula 2" xfId="46" xr:uid="{F2ABBD7D-948F-466A-9A95-8521CD97A049}"/>
    <cellStyle name="Vírgula 2 2" xfId="60" xr:uid="{DEA7BEFB-BF75-4955-AA96-1CE9B6EE17BF}"/>
    <cellStyle name="Vírgula 2 2 2 2 2" xfId="57" xr:uid="{EB47FEF1-473F-4306-9978-E92F25E73D53}"/>
    <cellStyle name="Vírgula 2 5" xfId="56" xr:uid="{0976CF7B-DAB5-4FBD-B081-E9622689587C}"/>
    <cellStyle name="Vírgula 3" xfId="49" xr:uid="{783FF350-44C1-4939-8C8C-7C260DA31207}"/>
    <cellStyle name="Vírgula 4" xfId="54" xr:uid="{56A8A8F2-D8B5-4539-938A-52174995FE1B}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E_E-1188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1ens1"/>
      <sheetName val="CP1ens2"/>
      <sheetName val="CP1ens3"/>
      <sheetName val="CP2ens1"/>
      <sheetName val="CP2ens2"/>
      <sheetName val="CP2ens3"/>
      <sheetName val="CP3ens1"/>
      <sheetName val="CP3ens2"/>
      <sheetName val="CP3ens3"/>
      <sheetName val="gráfico"/>
      <sheetName val="1CP1ens1"/>
      <sheetName val="1CP1ns1"/>
      <sheetName val="1CP1s1"/>
      <sheetName val="1CP11"/>
      <sheetName val="1CP1"/>
      <sheetName val="Modelo Holanda CCV ic 28-90dias"/>
      <sheetName val="CCV idade de controle 28 e 90d"/>
      <sheetName val="ENCARGOS_SOCIAIS"/>
    </sheetNames>
    <sheetDataSet>
      <sheetData sheetId="0">
        <row r="9">
          <cell r="B9">
            <v>0</v>
          </cell>
          <cell r="L9">
            <v>26.232272483800003</v>
          </cell>
        </row>
        <row r="10">
          <cell r="B10">
            <v>5</v>
          </cell>
          <cell r="L10">
            <v>26.292301327820802</v>
          </cell>
        </row>
        <row r="11">
          <cell r="B11">
            <v>10</v>
          </cell>
          <cell r="L11">
            <v>26.242277278973802</v>
          </cell>
        </row>
        <row r="12">
          <cell r="B12">
            <v>15</v>
          </cell>
          <cell r="L12">
            <v>26.222267693494203</v>
          </cell>
        </row>
        <row r="13">
          <cell r="B13">
            <v>20</v>
          </cell>
          <cell r="L13">
            <v>26.282296508325</v>
          </cell>
        </row>
        <row r="14">
          <cell r="B14">
            <v>25</v>
          </cell>
          <cell r="L14">
            <v>26.272291693691201</v>
          </cell>
        </row>
        <row r="15">
          <cell r="B15">
            <v>30</v>
          </cell>
          <cell r="L15">
            <v>26.272291693691201</v>
          </cell>
        </row>
        <row r="16">
          <cell r="B16">
            <v>35</v>
          </cell>
          <cell r="L16">
            <v>27.773067560051203</v>
          </cell>
        </row>
        <row r="17">
          <cell r="B17">
            <v>40</v>
          </cell>
          <cell r="L17">
            <v>29.654188290918402</v>
          </cell>
        </row>
        <row r="18">
          <cell r="B18">
            <v>45</v>
          </cell>
          <cell r="L18">
            <v>31.085146683525</v>
          </cell>
        </row>
        <row r="19">
          <cell r="B19">
            <v>50</v>
          </cell>
          <cell r="L19">
            <v>32.756376619854393</v>
          </cell>
        </row>
        <row r="20">
          <cell r="B20">
            <v>55</v>
          </cell>
          <cell r="L20">
            <v>34.217545437337598</v>
          </cell>
        </row>
        <row r="21">
          <cell r="B21">
            <v>60</v>
          </cell>
          <cell r="L21">
            <v>35.638762224999994</v>
          </cell>
        </row>
        <row r="22">
          <cell r="B22">
            <v>65</v>
          </cell>
          <cell r="L22">
            <v>36.7197383427376</v>
          </cell>
        </row>
        <row r="23">
          <cell r="B23">
            <v>70</v>
          </cell>
          <cell r="L23">
            <v>38.191134322974996</v>
          </cell>
        </row>
        <row r="24">
          <cell r="B24">
            <v>75</v>
          </cell>
          <cell r="L24">
            <v>39.672614755164602</v>
          </cell>
        </row>
        <row r="25">
          <cell r="B25">
            <v>80</v>
          </cell>
          <cell r="L25">
            <v>40.793782705074996</v>
          </cell>
        </row>
        <row r="26">
          <cell r="B26">
            <v>85</v>
          </cell>
          <cell r="L26">
            <v>42.555696530095794</v>
          </cell>
        </row>
        <row r="27">
          <cell r="B27">
            <v>90</v>
          </cell>
          <cell r="L27">
            <v>43.706996153996798</v>
          </cell>
        </row>
        <row r="28">
          <cell r="B28">
            <v>95</v>
          </cell>
          <cell r="L28">
            <v>43.406653512404795</v>
          </cell>
        </row>
        <row r="29">
          <cell r="B29">
            <v>100</v>
          </cell>
          <cell r="L29">
            <v>43.086290815163196</v>
          </cell>
        </row>
        <row r="30">
          <cell r="B30">
            <v>105</v>
          </cell>
          <cell r="L30">
            <v>42.825998268633597</v>
          </cell>
        </row>
        <row r="31">
          <cell r="B31">
            <v>110</v>
          </cell>
          <cell r="L31">
            <v>42.625774555801598</v>
          </cell>
        </row>
        <row r="32">
          <cell r="B32">
            <v>115</v>
          </cell>
          <cell r="L32">
            <v>42.525663134145603</v>
          </cell>
        </row>
        <row r="33">
          <cell r="B33">
            <v>120</v>
          </cell>
          <cell r="L33">
            <v>42.3654854661904</v>
          </cell>
        </row>
        <row r="34">
          <cell r="B34">
            <v>125</v>
          </cell>
          <cell r="L34">
            <v>42.225330622617591</v>
          </cell>
        </row>
        <row r="35">
          <cell r="B35">
            <v>130</v>
          </cell>
          <cell r="L35">
            <v>42.135231385480203</v>
          </cell>
        </row>
        <row r="36">
          <cell r="B36">
            <v>135</v>
          </cell>
          <cell r="L36">
            <v>42.035121403346196</v>
          </cell>
        </row>
        <row r="37">
          <cell r="B37">
            <v>140</v>
          </cell>
          <cell r="L37">
            <v>41.935011718532195</v>
          </cell>
        </row>
        <row r="38">
          <cell r="B38">
            <v>145</v>
          </cell>
          <cell r="L38">
            <v>41.884956987995196</v>
          </cell>
        </row>
        <row r="39">
          <cell r="B39">
            <v>150</v>
          </cell>
          <cell r="L39">
            <v>41.794858661574999</v>
          </cell>
        </row>
        <row r="40">
          <cell r="B40">
            <v>155</v>
          </cell>
          <cell r="L40">
            <v>41.714771464421396</v>
          </cell>
        </row>
        <row r="41">
          <cell r="B41">
            <v>160</v>
          </cell>
          <cell r="L41">
            <v>41.604651883172799</v>
          </cell>
        </row>
        <row r="42">
          <cell r="B42">
            <v>165</v>
          </cell>
          <cell r="L42">
            <v>41.524565144785598</v>
          </cell>
        </row>
        <row r="43">
          <cell r="B43">
            <v>170</v>
          </cell>
          <cell r="L43">
            <v>41.474511031872595</v>
          </cell>
        </row>
        <row r="44">
          <cell r="B44">
            <v>175</v>
          </cell>
          <cell r="L44">
            <v>41.424456994969603</v>
          </cell>
        </row>
        <row r="45">
          <cell r="B45">
            <v>180</v>
          </cell>
          <cell r="L45">
            <v>41.334359920568197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B706-5ACC-40B9-BA30-586C3285BD9A}">
  <sheetPr codeName="Planilha3">
    <tabColor theme="6" tint="0.39997558519241921"/>
  </sheetPr>
  <dimension ref="A1:T73"/>
  <sheetViews>
    <sheetView showGridLines="0" showZeros="0" tabSelected="1" zoomScale="75" zoomScaleNormal="75" workbookViewId="0">
      <pane xSplit="2" ySplit="3" topLeftCell="C4" activePane="bottomRight" state="frozen"/>
      <selection pane="topRight"/>
      <selection pane="bottomLeft"/>
      <selection pane="bottomRight" activeCell="E26" sqref="E26"/>
    </sheetView>
  </sheetViews>
  <sheetFormatPr defaultColWidth="9" defaultRowHeight="12.75"/>
  <cols>
    <col min="1" max="1" width="15.5" style="2" customWidth="1"/>
    <col min="2" max="2" width="58.25" style="2" bestFit="1" customWidth="1"/>
    <col min="3" max="3" width="18" style="2" customWidth="1"/>
    <col min="4" max="9" width="15.5" style="2" customWidth="1"/>
    <col min="10" max="10" width="15.125" style="2" bestFit="1" customWidth="1"/>
    <col min="11" max="11" width="14.75" style="2" bestFit="1" customWidth="1"/>
    <col min="12" max="15" width="15.5" style="2" customWidth="1"/>
    <col min="16" max="17" width="18" style="2" customWidth="1"/>
    <col min="18" max="18" width="9" style="2"/>
    <col min="19" max="19" width="16.125" style="2" bestFit="1" customWidth="1"/>
    <col min="20" max="20" width="13.25" style="2" bestFit="1" customWidth="1"/>
    <col min="21" max="16384" width="9" style="2"/>
  </cols>
  <sheetData>
    <row r="1" spans="1:20" ht="15.75" customHeight="1">
      <c r="A1" s="1" t="s">
        <v>43</v>
      </c>
      <c r="D1" s="3"/>
      <c r="P1" s="34" t="s">
        <v>54</v>
      </c>
      <c r="Q1" s="34"/>
    </row>
    <row r="2" spans="1:20">
      <c r="A2" s="2" t="s">
        <v>42</v>
      </c>
    </row>
    <row r="3" spans="1:20" ht="34.5" customHeight="1">
      <c r="A3" s="4" t="s">
        <v>14</v>
      </c>
      <c r="B3" s="5" t="s">
        <v>15</v>
      </c>
      <c r="C3" s="6" t="s">
        <v>16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 t="s">
        <v>35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40</v>
      </c>
      <c r="O3" s="7" t="s">
        <v>41</v>
      </c>
      <c r="P3" s="6" t="s">
        <v>17</v>
      </c>
      <c r="Q3" s="8" t="s">
        <v>18</v>
      </c>
    </row>
    <row r="4" spans="1:20" s="1" customFormat="1" ht="15.75" customHeight="1">
      <c r="A4" s="9" t="s">
        <v>44</v>
      </c>
      <c r="B4" s="10" t="s">
        <v>45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>
        <f>SUM(D4:O4)</f>
        <v>0</v>
      </c>
      <c r="Q4" s="12">
        <f>C4+P4</f>
        <v>0</v>
      </c>
      <c r="S4" s="13"/>
      <c r="T4" s="14"/>
    </row>
    <row r="5" spans="1:20" s="1" customFormat="1" ht="15.75" customHeight="1">
      <c r="A5" s="9"/>
      <c r="B5" s="10" t="s">
        <v>3</v>
      </c>
      <c r="C5" s="11">
        <f t="shared" ref="C5:Q5" si="0">SUM(C6:C9)</f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2">
        <f t="shared" si="0"/>
        <v>0</v>
      </c>
      <c r="S5" s="13"/>
    </row>
    <row r="6" spans="1:20" ht="15.75" customHeight="1">
      <c r="A6" s="15" t="s">
        <v>46</v>
      </c>
      <c r="B6" s="16" t="s">
        <v>47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>
        <f t="shared" ref="P6:P36" si="1">SUM(D6:O6)</f>
        <v>0</v>
      </c>
      <c r="Q6" s="18">
        <f t="shared" ref="Q6:Q36" si="2">C6+P6</f>
        <v>0</v>
      </c>
      <c r="S6" s="19"/>
    </row>
    <row r="7" spans="1:20" ht="15.75" customHeight="1">
      <c r="A7" s="15" t="s">
        <v>48</v>
      </c>
      <c r="B7" s="16" t="s">
        <v>49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>
        <f t="shared" si="1"/>
        <v>0</v>
      </c>
      <c r="Q7" s="18">
        <f t="shared" si="2"/>
        <v>0</v>
      </c>
      <c r="S7" s="19"/>
    </row>
    <row r="8" spans="1:20" ht="15.75" customHeight="1">
      <c r="A8" s="15" t="s">
        <v>50</v>
      </c>
      <c r="B8" s="16" t="s">
        <v>51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>
        <f t="shared" si="1"/>
        <v>0</v>
      </c>
      <c r="Q8" s="18">
        <f t="shared" si="2"/>
        <v>0</v>
      </c>
      <c r="S8" s="19"/>
    </row>
    <row r="9" spans="1:20" ht="15.75" customHeight="1">
      <c r="A9" s="15" t="s">
        <v>52</v>
      </c>
      <c r="B9" s="16" t="s">
        <v>53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>
        <f t="shared" si="1"/>
        <v>0</v>
      </c>
      <c r="Q9" s="18">
        <f t="shared" si="2"/>
        <v>0</v>
      </c>
      <c r="S9" s="19"/>
    </row>
    <row r="10" spans="1:20" s="1" customFormat="1" ht="15.75" customHeight="1">
      <c r="A10" s="20"/>
      <c r="B10" s="10" t="s">
        <v>12</v>
      </c>
      <c r="C10" s="11">
        <f>SUM(C11:C23)</f>
        <v>0</v>
      </c>
      <c r="D10" s="11">
        <f>SUM(D11:D23)</f>
        <v>0</v>
      </c>
      <c r="E10" s="11">
        <f>SUM(E11:E23)</f>
        <v>0</v>
      </c>
      <c r="F10" s="11">
        <f>SUM(F11:F23)</f>
        <v>0</v>
      </c>
      <c r="G10" s="11">
        <f>SUM(G11:G23)</f>
        <v>0</v>
      </c>
      <c r="H10" s="11">
        <f>SUM(H11:H23)</f>
        <v>0</v>
      </c>
      <c r="I10" s="11">
        <f>SUM(I11:I23)</f>
        <v>0</v>
      </c>
      <c r="J10" s="11">
        <f>SUM(J11:J23)</f>
        <v>0</v>
      </c>
      <c r="K10" s="11">
        <f>SUM(K11:K23)</f>
        <v>0</v>
      </c>
      <c r="L10" s="11">
        <f>SUM(L11:L23)</f>
        <v>0</v>
      </c>
      <c r="M10" s="11">
        <f>SUM(M11:M23)</f>
        <v>0</v>
      </c>
      <c r="N10" s="11">
        <f>SUM(N11:N23)</f>
        <v>0</v>
      </c>
      <c r="O10" s="11">
        <f>SUM(O11:O23)</f>
        <v>0</v>
      </c>
      <c r="P10" s="11">
        <f t="shared" si="1"/>
        <v>0</v>
      </c>
      <c r="Q10" s="12">
        <f t="shared" si="2"/>
        <v>0</v>
      </c>
      <c r="S10" s="13"/>
      <c r="T10" s="14"/>
    </row>
    <row r="11" spans="1:20" ht="15.75" customHeight="1">
      <c r="A11" s="15" t="s">
        <v>55</v>
      </c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f t="shared" si="1"/>
        <v>0</v>
      </c>
      <c r="Q11" s="18">
        <f t="shared" si="2"/>
        <v>0</v>
      </c>
      <c r="S11" s="19"/>
    </row>
    <row r="12" spans="1:20" ht="15.75" customHeight="1">
      <c r="A12" s="15" t="s">
        <v>56</v>
      </c>
      <c r="B12" s="16" t="s">
        <v>57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f t="shared" si="1"/>
        <v>0</v>
      </c>
      <c r="Q12" s="18">
        <f t="shared" si="2"/>
        <v>0</v>
      </c>
      <c r="S12" s="21"/>
    </row>
    <row r="13" spans="1:20" ht="15.75" customHeight="1">
      <c r="A13" s="15" t="s">
        <v>58</v>
      </c>
      <c r="B13" s="16" t="s">
        <v>59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>
        <f t="shared" si="1"/>
        <v>0</v>
      </c>
      <c r="Q13" s="18">
        <f t="shared" si="2"/>
        <v>0</v>
      </c>
      <c r="S13" s="19"/>
    </row>
    <row r="14" spans="1:20" ht="15.75" customHeight="1">
      <c r="A14" s="15" t="s">
        <v>60</v>
      </c>
      <c r="B14" s="16" t="s">
        <v>61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>
        <f t="shared" si="1"/>
        <v>0</v>
      </c>
      <c r="Q14" s="18">
        <f t="shared" si="2"/>
        <v>0</v>
      </c>
      <c r="S14" s="19"/>
    </row>
    <row r="15" spans="1:20" ht="15.75" customHeight="1">
      <c r="A15" s="15" t="s">
        <v>62</v>
      </c>
      <c r="B15" s="16" t="s">
        <v>63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>
        <f t="shared" si="1"/>
        <v>0</v>
      </c>
      <c r="Q15" s="18">
        <f t="shared" si="2"/>
        <v>0</v>
      </c>
      <c r="S15" s="19"/>
    </row>
    <row r="16" spans="1:20" ht="15.75" customHeight="1">
      <c r="A16" s="15" t="s">
        <v>64</v>
      </c>
      <c r="B16" s="16" t="s">
        <v>65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f t="shared" si="1"/>
        <v>0</v>
      </c>
      <c r="Q16" s="18">
        <f t="shared" si="2"/>
        <v>0</v>
      </c>
      <c r="S16" s="19"/>
    </row>
    <row r="17" spans="1:20" ht="15.75" customHeight="1">
      <c r="A17" s="15" t="s">
        <v>66</v>
      </c>
      <c r="B17" s="16" t="s">
        <v>67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>
        <f t="shared" si="1"/>
        <v>0</v>
      </c>
      <c r="Q17" s="18">
        <f t="shared" si="2"/>
        <v>0</v>
      </c>
      <c r="S17" s="19"/>
    </row>
    <row r="18" spans="1:20" ht="15.75" customHeight="1">
      <c r="A18" s="15" t="s">
        <v>68</v>
      </c>
      <c r="B18" s="16" t="s">
        <v>69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>
        <f t="shared" si="1"/>
        <v>0</v>
      </c>
      <c r="Q18" s="18">
        <f t="shared" si="2"/>
        <v>0</v>
      </c>
      <c r="S18" s="19"/>
    </row>
    <row r="19" spans="1:20" ht="15.75" customHeight="1">
      <c r="A19" s="15" t="s">
        <v>70</v>
      </c>
      <c r="B19" s="16" t="s">
        <v>71</v>
      </c>
      <c r="C19" s="17"/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1"/>
        <v>0</v>
      </c>
      <c r="Q19" s="18">
        <f t="shared" si="2"/>
        <v>0</v>
      </c>
      <c r="S19" s="19"/>
    </row>
    <row r="20" spans="1:20" ht="15.75" customHeight="1">
      <c r="A20" s="15" t="s">
        <v>72</v>
      </c>
      <c r="B20" s="16" t="s">
        <v>73</v>
      </c>
      <c r="C20" s="17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1"/>
        <v>0</v>
      </c>
      <c r="Q20" s="18">
        <f t="shared" si="2"/>
        <v>0</v>
      </c>
      <c r="S20" s="19"/>
    </row>
    <row r="21" spans="1:20" ht="15.75" customHeight="1">
      <c r="A21" s="15" t="s">
        <v>74</v>
      </c>
      <c r="B21" s="16" t="s">
        <v>75</v>
      </c>
      <c r="C21" s="17"/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/>
      <c r="M21" s="17"/>
      <c r="N21" s="17"/>
      <c r="O21" s="17"/>
      <c r="P21" s="17">
        <f t="shared" si="1"/>
        <v>0</v>
      </c>
      <c r="Q21" s="18">
        <f t="shared" si="2"/>
        <v>0</v>
      </c>
      <c r="S21" s="19"/>
    </row>
    <row r="22" spans="1:20" ht="15.75" customHeight="1">
      <c r="A22" s="15" t="s">
        <v>76</v>
      </c>
      <c r="B22" s="16" t="s">
        <v>25</v>
      </c>
      <c r="C22" s="17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/>
      <c r="M22" s="17"/>
      <c r="N22" s="17"/>
      <c r="O22" s="17"/>
      <c r="P22" s="17">
        <f t="shared" si="1"/>
        <v>0</v>
      </c>
      <c r="Q22" s="18">
        <f t="shared" si="2"/>
        <v>0</v>
      </c>
      <c r="S22" s="19"/>
    </row>
    <row r="23" spans="1:20" ht="15.75" customHeight="1">
      <c r="A23" s="15" t="s">
        <v>77</v>
      </c>
      <c r="B23" s="16" t="s">
        <v>13</v>
      </c>
      <c r="C23" s="17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/>
      <c r="M23" s="17"/>
      <c r="N23" s="17"/>
      <c r="O23" s="17"/>
      <c r="P23" s="17">
        <f t="shared" si="1"/>
        <v>0</v>
      </c>
      <c r="Q23" s="18">
        <f t="shared" si="2"/>
        <v>0</v>
      </c>
      <c r="S23" s="19"/>
    </row>
    <row r="24" spans="1:20" s="1" customFormat="1" ht="15.75" customHeight="1">
      <c r="A24" s="20"/>
      <c r="B24" s="10" t="s">
        <v>0</v>
      </c>
      <c r="C24" s="11">
        <f t="shared" ref="C24:O24" si="3">SUM(C25:C39)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si="3"/>
        <v>0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1"/>
        <v>0</v>
      </c>
      <c r="Q24" s="12">
        <f t="shared" si="2"/>
        <v>0</v>
      </c>
      <c r="S24" s="13"/>
      <c r="T24" s="14"/>
    </row>
    <row r="25" spans="1:20" ht="15.75" customHeight="1">
      <c r="A25" s="15" t="s">
        <v>78</v>
      </c>
      <c r="B25" s="16" t="s">
        <v>79</v>
      </c>
      <c r="C25" s="17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/>
      <c r="M25" s="17"/>
      <c r="N25" s="17"/>
      <c r="O25" s="17"/>
      <c r="P25" s="17">
        <f t="shared" si="1"/>
        <v>0</v>
      </c>
      <c r="Q25" s="18">
        <f t="shared" si="2"/>
        <v>0</v>
      </c>
      <c r="S25" s="19"/>
    </row>
    <row r="26" spans="1:20" ht="15.75" customHeight="1">
      <c r="A26" s="15" t="s">
        <v>80</v>
      </c>
      <c r="B26" s="16" t="s">
        <v>5</v>
      </c>
      <c r="C26" s="17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/>
      <c r="M26" s="17"/>
      <c r="N26" s="17"/>
      <c r="O26" s="17"/>
      <c r="P26" s="17">
        <f t="shared" si="1"/>
        <v>0</v>
      </c>
      <c r="Q26" s="18">
        <f t="shared" si="2"/>
        <v>0</v>
      </c>
      <c r="S26" s="19"/>
    </row>
    <row r="27" spans="1:20" ht="15.75" customHeight="1">
      <c r="A27" s="15" t="s">
        <v>81</v>
      </c>
      <c r="B27" s="16" t="s">
        <v>6</v>
      </c>
      <c r="C27" s="17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/>
      <c r="M27" s="17"/>
      <c r="N27" s="17"/>
      <c r="O27" s="17"/>
      <c r="P27" s="17">
        <f t="shared" si="1"/>
        <v>0</v>
      </c>
      <c r="Q27" s="18">
        <f t="shared" si="2"/>
        <v>0</v>
      </c>
      <c r="S27" s="19"/>
    </row>
    <row r="28" spans="1:20" ht="15.75" customHeight="1">
      <c r="A28" s="15" t="s">
        <v>82</v>
      </c>
      <c r="B28" s="16" t="s">
        <v>7</v>
      </c>
      <c r="C28" s="17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/>
      <c r="M28" s="17"/>
      <c r="N28" s="17"/>
      <c r="O28" s="17"/>
      <c r="P28" s="17">
        <f t="shared" si="1"/>
        <v>0</v>
      </c>
      <c r="Q28" s="18">
        <f t="shared" si="2"/>
        <v>0</v>
      </c>
      <c r="S28" s="19"/>
    </row>
    <row r="29" spans="1:20" ht="15.75" customHeight="1">
      <c r="A29" s="15" t="s">
        <v>83</v>
      </c>
      <c r="B29" s="16" t="s">
        <v>84</v>
      </c>
      <c r="C29" s="17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/>
      <c r="M29" s="17"/>
      <c r="N29" s="17"/>
      <c r="O29" s="17"/>
      <c r="P29" s="17">
        <f t="shared" si="1"/>
        <v>0</v>
      </c>
      <c r="Q29" s="18">
        <f t="shared" si="2"/>
        <v>0</v>
      </c>
      <c r="S29" s="19"/>
    </row>
    <row r="30" spans="1:20" ht="15.75" customHeight="1">
      <c r="A30" s="15" t="s">
        <v>85</v>
      </c>
      <c r="B30" s="16" t="s">
        <v>86</v>
      </c>
      <c r="C30" s="17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/>
      <c r="M30" s="17"/>
      <c r="N30" s="17"/>
      <c r="O30" s="17"/>
      <c r="P30" s="17">
        <f t="shared" si="1"/>
        <v>0</v>
      </c>
      <c r="Q30" s="18">
        <f t="shared" si="2"/>
        <v>0</v>
      </c>
      <c r="S30" s="19"/>
    </row>
    <row r="31" spans="1:20" ht="15.75" customHeight="1">
      <c r="A31" s="15" t="s">
        <v>87</v>
      </c>
      <c r="B31" s="16" t="s">
        <v>8</v>
      </c>
      <c r="C31" s="17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/>
      <c r="M31" s="17"/>
      <c r="N31" s="17"/>
      <c r="O31" s="17"/>
      <c r="P31" s="17">
        <f t="shared" si="1"/>
        <v>0</v>
      </c>
      <c r="Q31" s="18">
        <f t="shared" si="2"/>
        <v>0</v>
      </c>
      <c r="S31" s="19"/>
    </row>
    <row r="32" spans="1:20" ht="15.75" customHeight="1">
      <c r="A32" s="15" t="s">
        <v>88</v>
      </c>
      <c r="B32" s="16" t="s">
        <v>89</v>
      </c>
      <c r="C32" s="17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/>
      <c r="M32" s="17"/>
      <c r="N32" s="17"/>
      <c r="O32" s="17"/>
      <c r="P32" s="17">
        <f t="shared" si="1"/>
        <v>0</v>
      </c>
      <c r="Q32" s="18">
        <f t="shared" si="2"/>
        <v>0</v>
      </c>
      <c r="S32" s="19"/>
    </row>
    <row r="33" spans="1:20" ht="15.75" customHeight="1">
      <c r="A33" s="15" t="s">
        <v>90</v>
      </c>
      <c r="B33" s="16" t="s">
        <v>91</v>
      </c>
      <c r="C33" s="17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/>
      <c r="M33" s="17"/>
      <c r="N33" s="17"/>
      <c r="O33" s="17"/>
      <c r="P33" s="17">
        <f t="shared" si="1"/>
        <v>0</v>
      </c>
      <c r="Q33" s="18">
        <f t="shared" si="2"/>
        <v>0</v>
      </c>
      <c r="S33" s="19"/>
    </row>
    <row r="34" spans="1:20" ht="15.75" customHeight="1">
      <c r="A34" s="15" t="s">
        <v>92</v>
      </c>
      <c r="B34" s="16" t="s">
        <v>93</v>
      </c>
      <c r="C34" s="17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/>
      <c r="M34" s="17"/>
      <c r="N34" s="17"/>
      <c r="O34" s="17"/>
      <c r="P34" s="17">
        <f t="shared" si="1"/>
        <v>0</v>
      </c>
      <c r="Q34" s="18">
        <f t="shared" si="2"/>
        <v>0</v>
      </c>
      <c r="S34" s="19"/>
    </row>
    <row r="35" spans="1:20" ht="15.75" customHeight="1">
      <c r="A35" s="15" t="s">
        <v>94</v>
      </c>
      <c r="B35" s="16" t="s">
        <v>95</v>
      </c>
      <c r="C35" s="17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/>
      <c r="M35" s="17"/>
      <c r="N35" s="17"/>
      <c r="O35" s="17"/>
      <c r="P35" s="17">
        <f t="shared" si="1"/>
        <v>0</v>
      </c>
      <c r="Q35" s="18">
        <f t="shared" si="2"/>
        <v>0</v>
      </c>
      <c r="S35" s="19"/>
    </row>
    <row r="36" spans="1:20" ht="15.75" customHeight="1">
      <c r="A36" s="15" t="s">
        <v>96</v>
      </c>
      <c r="B36" s="16" t="s">
        <v>97</v>
      </c>
      <c r="C36" s="17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/>
      <c r="M36" s="17"/>
      <c r="N36" s="17"/>
      <c r="O36" s="17"/>
      <c r="P36" s="17">
        <f t="shared" si="1"/>
        <v>0</v>
      </c>
      <c r="Q36" s="18">
        <f t="shared" si="2"/>
        <v>0</v>
      </c>
      <c r="S36" s="19"/>
    </row>
    <row r="37" spans="1:20" ht="15.75" customHeight="1">
      <c r="A37" s="15" t="s">
        <v>98</v>
      </c>
      <c r="B37" s="16" t="s">
        <v>99</v>
      </c>
      <c r="C37" s="17"/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/>
      <c r="M37" s="17"/>
      <c r="N37" s="17"/>
      <c r="O37" s="17"/>
      <c r="P37" s="17">
        <f t="shared" ref="P37:P61" si="4">SUM(D37:O37)</f>
        <v>0</v>
      </c>
      <c r="Q37" s="18">
        <f t="shared" ref="Q37:Q61" si="5">C37+P37</f>
        <v>0</v>
      </c>
      <c r="S37" s="19"/>
    </row>
    <row r="38" spans="1:20" ht="15.75" customHeight="1">
      <c r="A38" s="15" t="s">
        <v>100</v>
      </c>
      <c r="B38" s="16" t="s">
        <v>101</v>
      </c>
      <c r="C38" s="17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/>
      <c r="M38" s="17"/>
      <c r="N38" s="17"/>
      <c r="O38" s="17"/>
      <c r="P38" s="17">
        <f t="shared" si="4"/>
        <v>0</v>
      </c>
      <c r="Q38" s="18">
        <f t="shared" si="5"/>
        <v>0</v>
      </c>
      <c r="S38" s="19"/>
    </row>
    <row r="39" spans="1:20" ht="15.75" customHeight="1">
      <c r="A39" s="15" t="s">
        <v>102</v>
      </c>
      <c r="B39" s="16" t="s">
        <v>19</v>
      </c>
      <c r="C39" s="17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/>
      <c r="M39" s="17"/>
      <c r="N39" s="17"/>
      <c r="O39" s="17"/>
      <c r="P39" s="17">
        <f t="shared" si="4"/>
        <v>0</v>
      </c>
      <c r="Q39" s="18">
        <f t="shared" si="5"/>
        <v>0</v>
      </c>
      <c r="S39" s="19"/>
    </row>
    <row r="40" spans="1:20" ht="15.75" customHeight="1">
      <c r="A40" s="20"/>
      <c r="B40" s="10" t="s">
        <v>1</v>
      </c>
      <c r="C40" s="11">
        <f t="shared" ref="C40:O40" si="6">SUM(C41:C48)</f>
        <v>0</v>
      </c>
      <c r="D40" s="11">
        <f t="shared" si="6"/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4"/>
        <v>0</v>
      </c>
      <c r="Q40" s="12">
        <f t="shared" si="5"/>
        <v>0</v>
      </c>
      <c r="S40" s="19"/>
      <c r="T40" s="14"/>
    </row>
    <row r="41" spans="1:20" ht="15.75" customHeight="1">
      <c r="A41" s="15" t="s">
        <v>103</v>
      </c>
      <c r="B41" s="16" t="s">
        <v>104</v>
      </c>
      <c r="C41" s="17"/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/>
      <c r="M41" s="17"/>
      <c r="N41" s="17"/>
      <c r="O41" s="17"/>
      <c r="P41" s="17">
        <f t="shared" si="4"/>
        <v>0</v>
      </c>
      <c r="Q41" s="18">
        <f t="shared" si="5"/>
        <v>0</v>
      </c>
      <c r="S41" s="19"/>
    </row>
    <row r="42" spans="1:20" ht="15.75" customHeight="1">
      <c r="A42" s="15" t="s">
        <v>105</v>
      </c>
      <c r="B42" s="16" t="s">
        <v>106</v>
      </c>
      <c r="C42" s="17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/>
      <c r="M42" s="17"/>
      <c r="N42" s="17"/>
      <c r="O42" s="17"/>
      <c r="P42" s="17">
        <f t="shared" si="4"/>
        <v>0</v>
      </c>
      <c r="Q42" s="18">
        <f t="shared" si="5"/>
        <v>0</v>
      </c>
      <c r="S42" s="19"/>
    </row>
    <row r="43" spans="1:20" ht="15.75" customHeight="1">
      <c r="A43" s="15" t="s">
        <v>107</v>
      </c>
      <c r="B43" s="16" t="s">
        <v>20</v>
      </c>
      <c r="C43" s="17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/>
      <c r="M43" s="17"/>
      <c r="N43" s="17"/>
      <c r="O43" s="17"/>
      <c r="P43" s="17">
        <f t="shared" si="4"/>
        <v>0</v>
      </c>
      <c r="Q43" s="18">
        <f t="shared" si="5"/>
        <v>0</v>
      </c>
      <c r="S43" s="19"/>
    </row>
    <row r="44" spans="1:20" ht="15.75" customHeight="1">
      <c r="A44" s="15" t="s">
        <v>108</v>
      </c>
      <c r="B44" s="16" t="s">
        <v>109</v>
      </c>
      <c r="C44" s="17"/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/>
      <c r="M44" s="17"/>
      <c r="N44" s="17"/>
      <c r="O44" s="17"/>
      <c r="P44" s="17">
        <f t="shared" si="4"/>
        <v>0</v>
      </c>
      <c r="Q44" s="18">
        <f t="shared" si="5"/>
        <v>0</v>
      </c>
      <c r="S44" s="19"/>
    </row>
    <row r="45" spans="1:20" ht="15.75" customHeight="1">
      <c r="A45" s="15" t="s">
        <v>110</v>
      </c>
      <c r="B45" s="16" t="s">
        <v>111</v>
      </c>
      <c r="C45" s="17"/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/>
      <c r="M45" s="17"/>
      <c r="N45" s="17"/>
      <c r="O45" s="17"/>
      <c r="P45" s="17">
        <f t="shared" si="4"/>
        <v>0</v>
      </c>
      <c r="Q45" s="18">
        <f t="shared" si="5"/>
        <v>0</v>
      </c>
      <c r="S45" s="19"/>
    </row>
    <row r="46" spans="1:20" ht="15.75" customHeight="1">
      <c r="A46" s="15" t="s">
        <v>112</v>
      </c>
      <c r="B46" s="16" t="s">
        <v>113</v>
      </c>
      <c r="C46" s="17"/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/>
      <c r="M46" s="17"/>
      <c r="N46" s="17"/>
      <c r="O46" s="17"/>
      <c r="P46" s="17">
        <f t="shared" si="4"/>
        <v>0</v>
      </c>
      <c r="Q46" s="18">
        <f t="shared" si="5"/>
        <v>0</v>
      </c>
      <c r="S46" s="19"/>
    </row>
    <row r="47" spans="1:20" ht="15.75" customHeight="1">
      <c r="A47" s="15" t="s">
        <v>114</v>
      </c>
      <c r="B47" s="16" t="s">
        <v>115</v>
      </c>
      <c r="C47" s="17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/>
      <c r="M47" s="17"/>
      <c r="N47" s="17"/>
      <c r="O47" s="17"/>
      <c r="P47" s="17">
        <f t="shared" si="4"/>
        <v>0</v>
      </c>
      <c r="Q47" s="18">
        <f t="shared" si="5"/>
        <v>0</v>
      </c>
      <c r="S47" s="19"/>
    </row>
    <row r="48" spans="1:20" ht="15.75" customHeight="1">
      <c r="A48" s="15" t="s">
        <v>116</v>
      </c>
      <c r="B48" s="16" t="s">
        <v>23</v>
      </c>
      <c r="C48" s="17"/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4"/>
        <v>0</v>
      </c>
      <c r="Q48" s="18">
        <f t="shared" si="5"/>
        <v>0</v>
      </c>
      <c r="R48" s="22"/>
      <c r="S48" s="19"/>
    </row>
    <row r="49" spans="1:20" ht="15.75" customHeight="1">
      <c r="A49" s="20"/>
      <c r="B49" s="10" t="s">
        <v>2</v>
      </c>
      <c r="C49" s="11">
        <f t="shared" ref="C49:O49" si="7">SUM(C50:C63)</f>
        <v>0</v>
      </c>
      <c r="D49" s="11">
        <f t="shared" si="7"/>
        <v>0</v>
      </c>
      <c r="E49" s="11">
        <f t="shared" si="7"/>
        <v>0</v>
      </c>
      <c r="F49" s="11">
        <f t="shared" si="7"/>
        <v>0</v>
      </c>
      <c r="G49" s="11">
        <f t="shared" si="7"/>
        <v>0</v>
      </c>
      <c r="H49" s="11">
        <f t="shared" si="7"/>
        <v>0</v>
      </c>
      <c r="I49" s="11">
        <f t="shared" si="7"/>
        <v>0</v>
      </c>
      <c r="J49" s="11">
        <f t="shared" si="7"/>
        <v>0</v>
      </c>
      <c r="K49" s="11">
        <f t="shared" si="7"/>
        <v>0</v>
      </c>
      <c r="L49" s="11">
        <f t="shared" si="7"/>
        <v>0</v>
      </c>
      <c r="M49" s="11">
        <f t="shared" si="7"/>
        <v>0</v>
      </c>
      <c r="N49" s="11">
        <f t="shared" si="7"/>
        <v>0</v>
      </c>
      <c r="O49" s="11">
        <f t="shared" si="7"/>
        <v>0</v>
      </c>
      <c r="P49" s="11">
        <f t="shared" si="4"/>
        <v>0</v>
      </c>
      <c r="Q49" s="12">
        <f t="shared" si="5"/>
        <v>0</v>
      </c>
      <c r="S49" s="19"/>
      <c r="T49" s="14"/>
    </row>
    <row r="50" spans="1:20" ht="15.75" customHeight="1">
      <c r="A50" s="15" t="s">
        <v>117</v>
      </c>
      <c r="B50" s="16" t="s">
        <v>118</v>
      </c>
      <c r="C50" s="17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/>
      <c r="M50" s="17"/>
      <c r="N50" s="17"/>
      <c r="O50" s="17"/>
      <c r="P50" s="17">
        <f t="shared" si="4"/>
        <v>0</v>
      </c>
      <c r="Q50" s="18">
        <f t="shared" si="5"/>
        <v>0</v>
      </c>
      <c r="S50" s="19"/>
    </row>
    <row r="51" spans="1:20" ht="15.75" customHeight="1">
      <c r="A51" s="15" t="s">
        <v>119</v>
      </c>
      <c r="B51" s="16" t="s">
        <v>120</v>
      </c>
      <c r="C51" s="17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/>
      <c r="M51" s="17"/>
      <c r="N51" s="17"/>
      <c r="O51" s="17"/>
      <c r="P51" s="17">
        <f t="shared" si="4"/>
        <v>0</v>
      </c>
      <c r="Q51" s="18">
        <f t="shared" si="5"/>
        <v>0</v>
      </c>
      <c r="S51" s="19"/>
    </row>
    <row r="52" spans="1:20" ht="15.75" customHeight="1">
      <c r="A52" s="15" t="s">
        <v>121</v>
      </c>
      <c r="B52" s="16" t="s">
        <v>9</v>
      </c>
      <c r="C52" s="17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/>
      <c r="M52" s="17"/>
      <c r="N52" s="17"/>
      <c r="O52" s="17"/>
      <c r="P52" s="17">
        <f t="shared" si="4"/>
        <v>0</v>
      </c>
      <c r="Q52" s="18">
        <f t="shared" si="5"/>
        <v>0</v>
      </c>
      <c r="S52" s="19"/>
    </row>
    <row r="53" spans="1:20" ht="15.75" customHeight="1">
      <c r="A53" s="15" t="s">
        <v>122</v>
      </c>
      <c r="B53" s="16" t="s">
        <v>24</v>
      </c>
      <c r="C53" s="17"/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/>
      <c r="M53" s="17"/>
      <c r="N53" s="17"/>
      <c r="O53" s="17"/>
      <c r="P53" s="17">
        <f t="shared" si="4"/>
        <v>0</v>
      </c>
      <c r="Q53" s="18">
        <f t="shared" si="5"/>
        <v>0</v>
      </c>
      <c r="S53" s="19"/>
    </row>
    <row r="54" spans="1:20" ht="15.75" customHeight="1">
      <c r="A54" s="15" t="s">
        <v>123</v>
      </c>
      <c r="B54" s="16" t="s">
        <v>124</v>
      </c>
      <c r="C54" s="17"/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/>
      <c r="M54" s="17"/>
      <c r="N54" s="17"/>
      <c r="O54" s="17"/>
      <c r="P54" s="17">
        <f t="shared" si="4"/>
        <v>0</v>
      </c>
      <c r="Q54" s="18">
        <f t="shared" si="5"/>
        <v>0</v>
      </c>
      <c r="S54" s="19"/>
    </row>
    <row r="55" spans="1:20" ht="15.75" customHeight="1">
      <c r="A55" s="15" t="s">
        <v>125</v>
      </c>
      <c r="B55" s="16" t="s">
        <v>126</v>
      </c>
      <c r="C55" s="17"/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/>
      <c r="M55" s="17"/>
      <c r="N55" s="17"/>
      <c r="O55" s="17"/>
      <c r="P55" s="17">
        <f t="shared" si="4"/>
        <v>0</v>
      </c>
      <c r="Q55" s="18">
        <f t="shared" si="5"/>
        <v>0</v>
      </c>
      <c r="S55" s="19"/>
    </row>
    <row r="56" spans="1:20" ht="15.75" customHeight="1">
      <c r="A56" s="15" t="s">
        <v>127</v>
      </c>
      <c r="B56" s="16" t="s">
        <v>128</v>
      </c>
      <c r="C56" s="17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/>
      <c r="M56" s="17"/>
      <c r="N56" s="17"/>
      <c r="O56" s="17"/>
      <c r="P56" s="17">
        <f t="shared" si="4"/>
        <v>0</v>
      </c>
      <c r="Q56" s="18">
        <f t="shared" si="5"/>
        <v>0</v>
      </c>
      <c r="S56" s="19"/>
    </row>
    <row r="57" spans="1:20" ht="15.75" customHeight="1">
      <c r="A57" s="15" t="s">
        <v>129</v>
      </c>
      <c r="B57" s="16" t="s">
        <v>10</v>
      </c>
      <c r="C57" s="17"/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/>
      <c r="M57" s="17"/>
      <c r="N57" s="17"/>
      <c r="O57" s="17"/>
      <c r="P57" s="17">
        <f t="shared" si="4"/>
        <v>0</v>
      </c>
      <c r="Q57" s="18">
        <f t="shared" si="5"/>
        <v>0</v>
      </c>
      <c r="S57" s="19"/>
    </row>
    <row r="58" spans="1:20" ht="15.75" customHeight="1">
      <c r="A58" s="15" t="s">
        <v>130</v>
      </c>
      <c r="B58" s="16" t="s">
        <v>131</v>
      </c>
      <c r="C58" s="17"/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/>
      <c r="M58" s="17"/>
      <c r="N58" s="17"/>
      <c r="O58" s="17"/>
      <c r="P58" s="17">
        <f t="shared" si="4"/>
        <v>0</v>
      </c>
      <c r="Q58" s="18">
        <f t="shared" si="5"/>
        <v>0</v>
      </c>
      <c r="S58" s="19"/>
    </row>
    <row r="59" spans="1:20" ht="15.75" customHeight="1">
      <c r="A59" s="15" t="s">
        <v>132</v>
      </c>
      <c r="B59" s="16" t="s">
        <v>133</v>
      </c>
      <c r="C59" s="17"/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  <c r="M59" s="17"/>
      <c r="N59" s="17"/>
      <c r="O59" s="17"/>
      <c r="P59" s="17">
        <f t="shared" si="4"/>
        <v>0</v>
      </c>
      <c r="Q59" s="18">
        <f t="shared" si="5"/>
        <v>0</v>
      </c>
      <c r="S59" s="19"/>
    </row>
    <row r="60" spans="1:20" ht="15.75" customHeight="1">
      <c r="A60" s="15" t="s">
        <v>134</v>
      </c>
      <c r="B60" s="16" t="s">
        <v>11</v>
      </c>
      <c r="C60" s="17"/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/>
      <c r="M60" s="17"/>
      <c r="N60" s="17"/>
      <c r="O60" s="17"/>
      <c r="P60" s="17">
        <f t="shared" si="4"/>
        <v>0</v>
      </c>
      <c r="Q60" s="18">
        <f t="shared" si="5"/>
        <v>0</v>
      </c>
      <c r="S60" s="19"/>
    </row>
    <row r="61" spans="1:20" ht="15.75" customHeight="1">
      <c r="A61" s="15" t="s">
        <v>135</v>
      </c>
      <c r="B61" s="16" t="s">
        <v>136</v>
      </c>
      <c r="C61" s="17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/>
      <c r="M61" s="17"/>
      <c r="N61" s="17"/>
      <c r="O61" s="17"/>
      <c r="P61" s="17">
        <f t="shared" si="4"/>
        <v>0</v>
      </c>
      <c r="Q61" s="18">
        <f t="shared" si="5"/>
        <v>0</v>
      </c>
      <c r="S61" s="19"/>
    </row>
    <row r="62" spans="1:20" ht="15.75" customHeight="1">
      <c r="A62" s="15" t="s">
        <v>137</v>
      </c>
      <c r="B62" s="16" t="s">
        <v>21</v>
      </c>
      <c r="C62" s="17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/>
      <c r="M62" s="17"/>
      <c r="N62" s="17"/>
      <c r="O62" s="17"/>
      <c r="P62" s="17">
        <f>SUM(D62:O62)</f>
        <v>0</v>
      </c>
      <c r="Q62" s="18">
        <f>C62+P62</f>
        <v>0</v>
      </c>
      <c r="S62" s="19"/>
    </row>
    <row r="63" spans="1:20" ht="15.75" customHeight="1">
      <c r="A63" s="15" t="s">
        <v>138</v>
      </c>
      <c r="B63" s="16" t="s">
        <v>139</v>
      </c>
      <c r="C63" s="17"/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/>
      <c r="M63" s="17"/>
      <c r="N63" s="17"/>
      <c r="O63" s="17"/>
      <c r="P63" s="17">
        <f>SUM(D63:O63)</f>
        <v>0</v>
      </c>
      <c r="Q63" s="18">
        <f>C63+P63</f>
        <v>0</v>
      </c>
      <c r="S63" s="19"/>
    </row>
    <row r="64" spans="1:20" ht="15.75" customHeight="1">
      <c r="A64" s="20"/>
      <c r="B64" s="10" t="s">
        <v>22</v>
      </c>
      <c r="C64" s="11">
        <f>+C5+C10+C24+C40+C49</f>
        <v>0</v>
      </c>
      <c r="D64" s="11">
        <f>+D5+D10+D24+D40+D49</f>
        <v>0</v>
      </c>
      <c r="E64" s="11">
        <f>+E5+E10+E24+E40+E49</f>
        <v>0</v>
      </c>
      <c r="F64" s="11">
        <f>+F5+F10+F24+F40+F49</f>
        <v>0</v>
      </c>
      <c r="G64" s="11">
        <f>+G5+G10+G24+G40+G49</f>
        <v>0</v>
      </c>
      <c r="H64" s="11">
        <f>+H5+H10+H24+H40+H49</f>
        <v>0</v>
      </c>
      <c r="I64" s="11">
        <f>+I5+I10+I24+I40+I49</f>
        <v>0</v>
      </c>
      <c r="J64" s="11">
        <f>+J5+J10+J24+J40+J49</f>
        <v>0</v>
      </c>
      <c r="K64" s="11">
        <f>+K5+K10+K24+K40+K49</f>
        <v>0</v>
      </c>
      <c r="L64" s="11">
        <f>+L5+L10+L24+L40+L49</f>
        <v>0</v>
      </c>
      <c r="M64" s="11">
        <f>+M5+M10+M24+M40+M49</f>
        <v>0</v>
      </c>
      <c r="N64" s="11">
        <f>+N5+N10+N24+N40+N49</f>
        <v>0</v>
      </c>
      <c r="O64" s="11">
        <f>+O5+O10+O24+O40+O49</f>
        <v>0</v>
      </c>
      <c r="P64" s="11">
        <f>+P5+P10+P24+P40+P49</f>
        <v>0</v>
      </c>
      <c r="Q64" s="12">
        <f>+Q5+Q10+Q24+Q40+Q49</f>
        <v>0</v>
      </c>
      <c r="S64" s="19"/>
    </row>
    <row r="65" spans="1:19" ht="19.5" customHeight="1">
      <c r="A65" s="23"/>
      <c r="B65" s="24" t="s">
        <v>26</v>
      </c>
      <c r="C65" s="25">
        <f>+C4+C64</f>
        <v>0</v>
      </c>
      <c r="D65" s="25">
        <f>+D4+D64</f>
        <v>0</v>
      </c>
      <c r="E65" s="25">
        <f>+E4+E64</f>
        <v>0</v>
      </c>
      <c r="F65" s="25">
        <f>+F4+F64</f>
        <v>0</v>
      </c>
      <c r="G65" s="25">
        <f>+G4+G64</f>
        <v>0</v>
      </c>
      <c r="H65" s="25">
        <f>+H4+H64</f>
        <v>0</v>
      </c>
      <c r="I65" s="25">
        <f>+I4+I64</f>
        <v>0</v>
      </c>
      <c r="J65" s="25">
        <f>+J4+J64</f>
        <v>0</v>
      </c>
      <c r="K65" s="25">
        <f>+K4+K64</f>
        <v>0</v>
      </c>
      <c r="L65" s="25">
        <f>+L4+L64</f>
        <v>0</v>
      </c>
      <c r="M65" s="25">
        <f>+M4+M64</f>
        <v>0</v>
      </c>
      <c r="N65" s="25">
        <f>+N4+N64</f>
        <v>0</v>
      </c>
      <c r="O65" s="25">
        <f>+O4+O64</f>
        <v>0</v>
      </c>
      <c r="P65" s="25">
        <f>+P4+P64</f>
        <v>0</v>
      </c>
      <c r="Q65" s="26">
        <f>+Q4+Q64</f>
        <v>0</v>
      </c>
      <c r="S65" s="19"/>
    </row>
    <row r="66" spans="1:19" ht="19.5" customHeight="1">
      <c r="A66" s="23"/>
      <c r="B66" s="24" t="s">
        <v>28</v>
      </c>
      <c r="C66" s="25">
        <f>+C65</f>
        <v>0</v>
      </c>
      <c r="D66" s="25">
        <f>D65</f>
        <v>0</v>
      </c>
      <c r="E66" s="25">
        <f t="shared" ref="E66:O66" si="8">D66+E65</f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>
        <f t="shared" si="8"/>
        <v>0</v>
      </c>
      <c r="P66" s="25">
        <f>O66</f>
        <v>0</v>
      </c>
      <c r="Q66" s="26">
        <f>Q65</f>
        <v>0</v>
      </c>
      <c r="S66" s="19"/>
    </row>
    <row r="67" spans="1:19" ht="19.5" customHeight="1">
      <c r="A67" s="23"/>
      <c r="B67" s="24" t="s">
        <v>27</v>
      </c>
      <c r="C67" s="27">
        <f>IF((C4)=0,0,C65/(C4))</f>
        <v>0</v>
      </c>
      <c r="D67" s="27">
        <f>IF((D4)=0,0,D65/(D4))</f>
        <v>0</v>
      </c>
      <c r="E67" s="27">
        <f>IF((E4)=0,0,E65/(E4))</f>
        <v>0</v>
      </c>
      <c r="F67" s="27">
        <f>IF((F4)=0,0,F65/(F4))</f>
        <v>0</v>
      </c>
      <c r="G67" s="27">
        <f>IF((G4)=0,0,G65/(G4))</f>
        <v>0</v>
      </c>
      <c r="H67" s="27">
        <f>IF((H4)=0,0,H65/(H4))</f>
        <v>0</v>
      </c>
      <c r="I67" s="27">
        <f>IF((I4)=0,0,I65/(I4))</f>
        <v>0</v>
      </c>
      <c r="J67" s="27">
        <f>IF((J4)=0,0,J65/(J4))</f>
        <v>0</v>
      </c>
      <c r="K67" s="27">
        <f>IF((K4)=0,0,K65/(K4))</f>
        <v>0</v>
      </c>
      <c r="L67" s="27">
        <f>IF((L4)=0,0,L65/(L4))</f>
        <v>0</v>
      </c>
      <c r="M67" s="27">
        <f>IF((M4)=0,0,M65/(M4))</f>
        <v>0</v>
      </c>
      <c r="N67" s="27">
        <f>IF((N4)=0,0,N65/(N4))</f>
        <v>0</v>
      </c>
      <c r="O67" s="27">
        <f>IF((O4)=0,0,O65/(O4))</f>
        <v>0</v>
      </c>
      <c r="P67" s="27">
        <f>IF((P4)=0,0,P65/(P4))</f>
        <v>0</v>
      </c>
      <c r="Q67" s="28">
        <f>IF((Q4)=0,0,Q65/(Q4))</f>
        <v>0</v>
      </c>
    </row>
    <row r="68" spans="1:19" ht="19.5" customHeight="1">
      <c r="A68" s="29"/>
      <c r="B68" s="30" t="s">
        <v>29</v>
      </c>
      <c r="C68" s="31">
        <f>IF((+C4)=0,0,C66/(+C4))</f>
        <v>0</v>
      </c>
      <c r="D68" s="31">
        <f>IF((+D4)=0,0,D66/(+D4))</f>
        <v>0</v>
      </c>
      <c r="E68" s="31">
        <f>IF((SUM($D4:E4))=0,0,E66/(SUM($D4:E4)))</f>
        <v>0</v>
      </c>
      <c r="F68" s="31">
        <f>IF((SUM($D4:F4))=0,0,F66/(SUM($D4:F4)))</f>
        <v>0</v>
      </c>
      <c r="G68" s="31">
        <f>IF((SUM($D4:G4))=0,0,G66/(SUM($D4:G4)))</f>
        <v>0</v>
      </c>
      <c r="H68" s="31">
        <f>IF((SUM($D4:H4))=0,0,H66/(SUM($D4:H4)))</f>
        <v>0</v>
      </c>
      <c r="I68" s="31">
        <f>IF((SUM($D4:I4))=0,0,I66/(SUM($D4:I4)))</f>
        <v>0</v>
      </c>
      <c r="J68" s="31">
        <f>IF((SUM($D4:J4))=0,0,J66/(SUM($D4:J4)))</f>
        <v>0</v>
      </c>
      <c r="K68" s="31">
        <f>IF((SUM($D4:K4))=0,0,K66/(SUM($D4:K4)))</f>
        <v>0</v>
      </c>
      <c r="L68" s="31">
        <f>IF((SUM($D4:L4))=0,0,L66/(SUM($D4:L4)))</f>
        <v>0</v>
      </c>
      <c r="M68" s="31">
        <f>IF((SUM($D4:M4))=0,0,M66/(SUM($D4:M4)))</f>
        <v>0</v>
      </c>
      <c r="N68" s="31">
        <f>IF((SUM($D4:N4))=0,0,N66/(SUM($D4:N4)))</f>
        <v>0</v>
      </c>
      <c r="O68" s="31">
        <f>IF((SUM($D4:O4))=0,0,O66/(SUM($D4:O4)))</f>
        <v>0</v>
      </c>
      <c r="P68" s="31">
        <f>IF((P4)=0,0,P66/(+P4))</f>
        <v>0</v>
      </c>
      <c r="Q68" s="32">
        <f>IF((Q4)=0,0,Q66/(Q4))</f>
        <v>0</v>
      </c>
    </row>
    <row r="69" spans="1:19"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9">
      <c r="C70" s="33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>
      <c r="C71" s="3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>
      <c r="P73" s="33"/>
    </row>
  </sheetData>
  <mergeCells count="1">
    <mergeCell ref="P1:Q1"/>
  </mergeCells>
  <printOptions horizontalCentered="1" verticalCentered="1"/>
  <pageMargins left="0" right="0" top="0" bottom="0" header="0" footer="0"/>
  <pageSetup paperSize="9" scale="44" fitToHeight="2" orientation="landscape" horizontalDpi="1200" verticalDpi="1200" r:id="rId1"/>
  <headerFooter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7" ma:contentTypeDescription="Crie um novo documento." ma:contentTypeScope="" ma:versionID="5c868036a1c9a11b38cc416e25022671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e89a4d4599b8ebd5e586a4b99330fda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290693-30ae-4aa0-aa16-b300ab5c97be">
      <Terms xmlns="http://schemas.microsoft.com/office/infopath/2007/PartnerControls"/>
    </lcf76f155ced4ddcb4097134ff3c332f>
    <TaxCatchAll xmlns="2bbfb898-ef79-41bb-bf15-a814c1ecb940" xsi:nil="true"/>
  </documentManagement>
</p:properties>
</file>

<file path=customXml/itemProps1.xml><?xml version="1.0" encoding="utf-8"?>
<ds:datastoreItem xmlns:ds="http://schemas.openxmlformats.org/officeDocument/2006/customXml" ds:itemID="{42153E4A-B064-4E1C-8569-2F46C126C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FB664-0535-4AA8-A7A5-45C31592D440}"/>
</file>

<file path=customXml/itemProps3.xml><?xml version="1.0" encoding="utf-8"?>
<ds:datastoreItem xmlns:ds="http://schemas.openxmlformats.org/officeDocument/2006/customXml" ds:itemID="{43DD89AF-CA35-41F1-9DA5-617BE8FA5836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37f57d8-6563-487c-85f9-27d20dfbe68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ECON</vt:lpstr>
      <vt:lpstr>ECON!Area_de_impressao</vt:lpstr>
      <vt:lpstr>ECON!Titulos_de_impressao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Angela</dc:creator>
  <cp:lastModifiedBy>Alexandre N. Moura</cp:lastModifiedBy>
  <cp:lastPrinted>2019-09-17T12:28:18Z</cp:lastPrinted>
  <dcterms:created xsi:type="dcterms:W3CDTF">2010-09-22T13:42:13Z</dcterms:created>
  <dcterms:modified xsi:type="dcterms:W3CDTF">2023-08-23T20:34:38Z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0x010100E27C7BD23DC1704CA1546B822CA4BAF0</vt:lpwstr>
  </property>
  <property fmtid="{D5CDD505-2E9C-101B-9397-08002B2CF9AE}" pid="3" name="AuthorIds_UIVersion_512">
    <vt:lpwstr>11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AuthorIds_UIVersion_1536">
    <vt:lpwstr>11</vt:lpwstr>
  </property>
</Properties>
</file>