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sainfra-my.sharepoint.com/personal/nykolas_nascimento_crasainfra_com/Documents/Nuvem/SÃO PAULO/Administração - Gerência/FLUXO DE CAIXA/PREVISTOS X REALIZADOS/202306/"/>
    </mc:Choice>
  </mc:AlternateContent>
  <xr:revisionPtr revIDLastSave="686" documentId="13_ncr:1_{E7F01AC9-A4C4-4439-AC7D-1544E6473F94}" xr6:coauthVersionLast="47" xr6:coauthVersionMax="47" xr10:uidLastSave="{4CE46536-1135-4D12-A8EE-BC9FFBF2345B}"/>
  <bookViews>
    <workbookView xWindow="20370" yWindow="-120" windowWidth="29040" windowHeight="15840" activeTab="2" xr2:uid="{97FEB8CC-A9ED-44DD-8FF3-D38370F04FEE}"/>
  </bookViews>
  <sheets>
    <sheet name="Plano de Ação - Fluxo de Caixa" sheetId="1" r:id="rId1"/>
    <sheet name="Respostas" sheetId="2" r:id="rId2"/>
    <sheet name="Prev x real." sheetId="3" r:id="rId3"/>
    <sheet name="PMP 06-2023 " sheetId="4" r:id="rId4"/>
    <sheet name="Planilha1" sheetId="10" r:id="rId5"/>
  </sheets>
  <definedNames>
    <definedName name="_xlnm._FilterDatabase" localSheetId="4" hidden="1">Planilha1!$A$1:$H$482</definedName>
    <definedName name="_xlnm._FilterDatabase" localSheetId="3" hidden="1">'PMP 06-2023 '!$A$5:$M$422</definedName>
    <definedName name="_xlnm.Print_Titles" localSheetId="0">'Plano de Ação - Fluxo de Caixa'!$2:$4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I4" i="4" l="1"/>
  <c r="M479" i="4"/>
  <c r="M482" i="4"/>
  <c r="L474" i="4"/>
  <c r="M474" i="4" s="1"/>
  <c r="L475" i="4"/>
  <c r="M475" i="4" s="1"/>
  <c r="L476" i="4"/>
  <c r="M476" i="4" s="1"/>
  <c r="L477" i="4"/>
  <c r="M477" i="4" s="1"/>
  <c r="L478" i="4"/>
  <c r="M478" i="4" s="1"/>
  <c r="L479" i="4"/>
  <c r="L480" i="4"/>
  <c r="M480" i="4" s="1"/>
  <c r="L481" i="4"/>
  <c r="M481" i="4" s="1"/>
  <c r="L482" i="4"/>
  <c r="L483" i="4"/>
  <c r="M483" i="4" s="1"/>
  <c r="B7" i="3"/>
  <c r="L423" i="4"/>
  <c r="M423" i="4" s="1"/>
  <c r="L424" i="4"/>
  <c r="M424" i="4" s="1"/>
  <c r="L425" i="4"/>
  <c r="M425" i="4" s="1"/>
  <c r="L426" i="4"/>
  <c r="M426" i="4" s="1"/>
  <c r="L427" i="4"/>
  <c r="M427" i="4" s="1"/>
  <c r="L428" i="4"/>
  <c r="M428" i="4" s="1"/>
  <c r="L429" i="4"/>
  <c r="M429" i="4" s="1"/>
  <c r="L430" i="4"/>
  <c r="M430" i="4" s="1"/>
  <c r="L431" i="4"/>
  <c r="M431" i="4" s="1"/>
  <c r="L432" i="4"/>
  <c r="M432" i="4" s="1"/>
  <c r="L433" i="4"/>
  <c r="M433" i="4" s="1"/>
  <c r="L434" i="4"/>
  <c r="M434" i="4" s="1"/>
  <c r="L435" i="4"/>
  <c r="M435" i="4" s="1"/>
  <c r="L436" i="4"/>
  <c r="M436" i="4" s="1"/>
  <c r="L437" i="4"/>
  <c r="M437" i="4" s="1"/>
  <c r="L438" i="4"/>
  <c r="M438" i="4" s="1"/>
  <c r="L439" i="4"/>
  <c r="M439" i="4" s="1"/>
  <c r="L440" i="4"/>
  <c r="M440" i="4" s="1"/>
  <c r="L441" i="4"/>
  <c r="M441" i="4" s="1"/>
  <c r="L442" i="4"/>
  <c r="M442" i="4" s="1"/>
  <c r="L443" i="4"/>
  <c r="M443" i="4" s="1"/>
  <c r="L444" i="4"/>
  <c r="M444" i="4" s="1"/>
  <c r="L445" i="4"/>
  <c r="M445" i="4" s="1"/>
  <c r="L446" i="4"/>
  <c r="M446" i="4" s="1"/>
  <c r="L447" i="4"/>
  <c r="M447" i="4" s="1"/>
  <c r="L448" i="4"/>
  <c r="M448" i="4" s="1"/>
  <c r="L449" i="4"/>
  <c r="M449" i="4" s="1"/>
  <c r="L450" i="4"/>
  <c r="M450" i="4" s="1"/>
  <c r="L451" i="4"/>
  <c r="M451" i="4" s="1"/>
  <c r="L452" i="4"/>
  <c r="M452" i="4" s="1"/>
  <c r="L453" i="4"/>
  <c r="M453" i="4" s="1"/>
  <c r="L454" i="4"/>
  <c r="M454" i="4" s="1"/>
  <c r="L455" i="4"/>
  <c r="M455" i="4" s="1"/>
  <c r="L456" i="4"/>
  <c r="M456" i="4" s="1"/>
  <c r="L457" i="4"/>
  <c r="M457" i="4" s="1"/>
  <c r="L458" i="4"/>
  <c r="M458" i="4" s="1"/>
  <c r="L459" i="4"/>
  <c r="M459" i="4" s="1"/>
  <c r="L460" i="4"/>
  <c r="M460" i="4" s="1"/>
  <c r="L461" i="4"/>
  <c r="M461" i="4" s="1"/>
  <c r="L462" i="4"/>
  <c r="M462" i="4" s="1"/>
  <c r="L463" i="4"/>
  <c r="M463" i="4" s="1"/>
  <c r="L464" i="4"/>
  <c r="M464" i="4" s="1"/>
  <c r="L465" i="4"/>
  <c r="M465" i="4" s="1"/>
  <c r="L466" i="4"/>
  <c r="M466" i="4" s="1"/>
  <c r="L467" i="4"/>
  <c r="M467" i="4" s="1"/>
  <c r="L468" i="4"/>
  <c r="M468" i="4" s="1"/>
  <c r="L469" i="4"/>
  <c r="M469" i="4" s="1"/>
  <c r="L470" i="4"/>
  <c r="M470" i="4" s="1"/>
  <c r="L471" i="4"/>
  <c r="M471" i="4" s="1"/>
  <c r="L472" i="4"/>
  <c r="M472" i="4" s="1"/>
  <c r="L473" i="4"/>
  <c r="M473" i="4" s="1"/>
  <c r="L6" i="4" l="1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M307" i="4" s="1"/>
  <c r="L308" i="4"/>
  <c r="M308" i="4" s="1"/>
  <c r="L309" i="4"/>
  <c r="M309" i="4" s="1"/>
  <c r="L310" i="4"/>
  <c r="M310" i="4" s="1"/>
  <c r="L311" i="4"/>
  <c r="M311" i="4" s="1"/>
  <c r="L312" i="4"/>
  <c r="M312" i="4" s="1"/>
  <c r="L313" i="4"/>
  <c r="M313" i="4" s="1"/>
  <c r="L314" i="4"/>
  <c r="M314" i="4" s="1"/>
  <c r="L315" i="4"/>
  <c r="M315" i="4" s="1"/>
  <c r="L316" i="4"/>
  <c r="M316" i="4" s="1"/>
  <c r="L317" i="4"/>
  <c r="M317" i="4" s="1"/>
  <c r="L318" i="4"/>
  <c r="M318" i="4" s="1"/>
  <c r="L319" i="4"/>
  <c r="M319" i="4" s="1"/>
  <c r="L320" i="4"/>
  <c r="M320" i="4" s="1"/>
  <c r="L321" i="4"/>
  <c r="M321" i="4" s="1"/>
  <c r="L322" i="4"/>
  <c r="M322" i="4" s="1"/>
  <c r="L323" i="4"/>
  <c r="M323" i="4" s="1"/>
  <c r="L324" i="4"/>
  <c r="M324" i="4" s="1"/>
  <c r="L325" i="4"/>
  <c r="M325" i="4" s="1"/>
  <c r="L326" i="4"/>
  <c r="M326" i="4" s="1"/>
  <c r="L327" i="4"/>
  <c r="M327" i="4" s="1"/>
  <c r="L328" i="4"/>
  <c r="M328" i="4" s="1"/>
  <c r="L329" i="4"/>
  <c r="M329" i="4" s="1"/>
  <c r="L330" i="4"/>
  <c r="M330" i="4" s="1"/>
  <c r="L331" i="4"/>
  <c r="M331" i="4" s="1"/>
  <c r="L332" i="4"/>
  <c r="M332" i="4" s="1"/>
  <c r="L333" i="4"/>
  <c r="M333" i="4" s="1"/>
  <c r="L334" i="4"/>
  <c r="M334" i="4" s="1"/>
  <c r="L335" i="4"/>
  <c r="M335" i="4" s="1"/>
  <c r="L336" i="4"/>
  <c r="M336" i="4" s="1"/>
  <c r="L337" i="4"/>
  <c r="M337" i="4" s="1"/>
  <c r="L338" i="4"/>
  <c r="M338" i="4" s="1"/>
  <c r="L339" i="4"/>
  <c r="M339" i="4" s="1"/>
  <c r="L340" i="4"/>
  <c r="M340" i="4" s="1"/>
  <c r="L341" i="4"/>
  <c r="M341" i="4" s="1"/>
  <c r="L342" i="4"/>
  <c r="M342" i="4" s="1"/>
  <c r="L343" i="4"/>
  <c r="M343" i="4" s="1"/>
  <c r="L344" i="4"/>
  <c r="M344" i="4" s="1"/>
  <c r="L345" i="4"/>
  <c r="M345" i="4" s="1"/>
  <c r="L346" i="4"/>
  <c r="M346" i="4" s="1"/>
  <c r="L347" i="4"/>
  <c r="M347" i="4" s="1"/>
  <c r="L348" i="4"/>
  <c r="M348" i="4" s="1"/>
  <c r="L349" i="4"/>
  <c r="M349" i="4" s="1"/>
  <c r="L350" i="4"/>
  <c r="M350" i="4" s="1"/>
  <c r="L351" i="4"/>
  <c r="M351" i="4" s="1"/>
  <c r="L352" i="4"/>
  <c r="M352" i="4" s="1"/>
  <c r="L353" i="4"/>
  <c r="M353" i="4" s="1"/>
  <c r="L354" i="4"/>
  <c r="M354" i="4" s="1"/>
  <c r="L355" i="4"/>
  <c r="M355" i="4" s="1"/>
  <c r="L356" i="4"/>
  <c r="M356" i="4" s="1"/>
  <c r="L357" i="4"/>
  <c r="M357" i="4" s="1"/>
  <c r="L358" i="4"/>
  <c r="M358" i="4" s="1"/>
  <c r="L359" i="4"/>
  <c r="M359" i="4" s="1"/>
  <c r="L360" i="4"/>
  <c r="M360" i="4" s="1"/>
  <c r="L361" i="4"/>
  <c r="M361" i="4" s="1"/>
  <c r="L362" i="4"/>
  <c r="M362" i="4" s="1"/>
  <c r="L363" i="4"/>
  <c r="M363" i="4" s="1"/>
  <c r="L364" i="4"/>
  <c r="M364" i="4" s="1"/>
  <c r="L365" i="4"/>
  <c r="M365" i="4" s="1"/>
  <c r="L366" i="4"/>
  <c r="M366" i="4" s="1"/>
  <c r="L367" i="4"/>
  <c r="M367" i="4" s="1"/>
  <c r="L368" i="4"/>
  <c r="M368" i="4" s="1"/>
  <c r="L369" i="4"/>
  <c r="M369" i="4" s="1"/>
  <c r="L370" i="4"/>
  <c r="M370" i="4" s="1"/>
  <c r="L371" i="4"/>
  <c r="M371" i="4" s="1"/>
  <c r="L372" i="4"/>
  <c r="M372" i="4" s="1"/>
  <c r="L373" i="4"/>
  <c r="M373" i="4" s="1"/>
  <c r="L374" i="4"/>
  <c r="M374" i="4" s="1"/>
  <c r="L375" i="4"/>
  <c r="M375" i="4" s="1"/>
  <c r="L376" i="4"/>
  <c r="M376" i="4" s="1"/>
  <c r="L377" i="4"/>
  <c r="M377" i="4" s="1"/>
  <c r="L378" i="4"/>
  <c r="M378" i="4" s="1"/>
  <c r="L379" i="4"/>
  <c r="M379" i="4" s="1"/>
  <c r="L380" i="4"/>
  <c r="M380" i="4" s="1"/>
  <c r="L381" i="4"/>
  <c r="M381" i="4" s="1"/>
  <c r="L382" i="4"/>
  <c r="M382" i="4" s="1"/>
  <c r="L383" i="4"/>
  <c r="M383" i="4" s="1"/>
  <c r="L384" i="4"/>
  <c r="M384" i="4" s="1"/>
  <c r="L385" i="4"/>
  <c r="M385" i="4" s="1"/>
  <c r="L386" i="4"/>
  <c r="M386" i="4" s="1"/>
  <c r="L387" i="4"/>
  <c r="M387" i="4" s="1"/>
  <c r="L388" i="4"/>
  <c r="M388" i="4" s="1"/>
  <c r="L389" i="4"/>
  <c r="M389" i="4" s="1"/>
  <c r="L390" i="4"/>
  <c r="M390" i="4" s="1"/>
  <c r="L391" i="4"/>
  <c r="M391" i="4" s="1"/>
  <c r="L392" i="4"/>
  <c r="M392" i="4" s="1"/>
  <c r="L393" i="4"/>
  <c r="M393" i="4" s="1"/>
  <c r="L394" i="4"/>
  <c r="M394" i="4" s="1"/>
  <c r="L395" i="4"/>
  <c r="M395" i="4" s="1"/>
  <c r="L396" i="4"/>
  <c r="M396" i="4" s="1"/>
  <c r="L397" i="4"/>
  <c r="M397" i="4" s="1"/>
  <c r="L398" i="4"/>
  <c r="M398" i="4" s="1"/>
  <c r="L399" i="4"/>
  <c r="M399" i="4" s="1"/>
  <c r="L400" i="4"/>
  <c r="M400" i="4" s="1"/>
  <c r="L401" i="4"/>
  <c r="M401" i="4" s="1"/>
  <c r="L402" i="4"/>
  <c r="M402" i="4" s="1"/>
  <c r="L403" i="4"/>
  <c r="M403" i="4" s="1"/>
  <c r="L404" i="4"/>
  <c r="M404" i="4" s="1"/>
  <c r="L405" i="4"/>
  <c r="M405" i="4" s="1"/>
  <c r="L406" i="4"/>
  <c r="M406" i="4" s="1"/>
  <c r="L407" i="4"/>
  <c r="M407" i="4" s="1"/>
  <c r="L408" i="4"/>
  <c r="M408" i="4" s="1"/>
  <c r="L409" i="4"/>
  <c r="M409" i="4" s="1"/>
  <c r="L410" i="4"/>
  <c r="M410" i="4" s="1"/>
  <c r="L411" i="4"/>
  <c r="M411" i="4" s="1"/>
  <c r="L412" i="4"/>
  <c r="M412" i="4" s="1"/>
  <c r="L413" i="4"/>
  <c r="M413" i="4" s="1"/>
  <c r="L414" i="4"/>
  <c r="M414" i="4" s="1"/>
  <c r="L415" i="4"/>
  <c r="M415" i="4" s="1"/>
  <c r="L416" i="4"/>
  <c r="M416" i="4" s="1"/>
  <c r="L417" i="4"/>
  <c r="M417" i="4" s="1"/>
  <c r="L418" i="4"/>
  <c r="M418" i="4" s="1"/>
  <c r="L419" i="4"/>
  <c r="M419" i="4" s="1"/>
  <c r="L420" i="4"/>
  <c r="M420" i="4" s="1"/>
  <c r="L421" i="4"/>
  <c r="M421" i="4" s="1"/>
  <c r="L422" i="4"/>
  <c r="M422" i="4" s="1"/>
  <c r="M4" i="4" l="1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D10" i="3" l="1"/>
  <c r="M192" i="4" l="1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1" i="4"/>
  <c r="M212" i="4"/>
  <c r="M213" i="4"/>
  <c r="M214" i="4"/>
  <c r="M215" i="4"/>
  <c r="M216" i="4"/>
  <c r="M217" i="4"/>
  <c r="M218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10" i="4"/>
  <c r="M234" i="4"/>
  <c r="M219" i="4"/>
  <c r="M8" i="4" l="1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187" i="4"/>
  <c r="M188" i="4"/>
  <c r="M189" i="4"/>
  <c r="M190" i="4"/>
  <c r="M191" i="4"/>
  <c r="M123" i="4" l="1"/>
  <c r="M6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7" i="4"/>
  <c r="J2" i="4" l="1"/>
  <c r="C12" i="3"/>
  <c r="B12" i="3"/>
  <c r="D12" i="3" l="1"/>
  <c r="D3" i="3"/>
  <c r="D4" i="3"/>
  <c r="D5" i="3"/>
  <c r="D6" i="3"/>
  <c r="D7" i="3"/>
  <c r="D8" i="3"/>
  <c r="D9" i="3"/>
  <c r="D2" i="3"/>
  <c r="D14" i="3" l="1"/>
</calcChain>
</file>

<file path=xl/sharedStrings.xml><?xml version="1.0" encoding="utf-8"?>
<sst xmlns="http://schemas.openxmlformats.org/spreadsheetml/2006/main" count="2969" uniqueCount="202">
  <si>
    <t>RESPONSÁVEL</t>
  </si>
  <si>
    <t>STATUS</t>
  </si>
  <si>
    <t>OBSERVAÇÃO</t>
  </si>
  <si>
    <t>NA</t>
  </si>
  <si>
    <t>em andamento</t>
  </si>
  <si>
    <t>concluido</t>
  </si>
  <si>
    <t>DATA</t>
  </si>
  <si>
    <t>INICAL</t>
  </si>
  <si>
    <t>REALIZADA</t>
  </si>
  <si>
    <t xml:space="preserve">Ações de responsabilidade Financeiros </t>
  </si>
  <si>
    <t>a) Frequência de Pagamentos</t>
  </si>
  <si>
    <t>b) Previsto X Realizado</t>
  </si>
  <si>
    <t>c) PMP - Prazo Médio de Pagamentos</t>
  </si>
  <si>
    <t>d) Análise Mensal dos Valores vindos do Planejamento</t>
  </si>
  <si>
    <t>Adequar o Financeiro para pagamentos somente em 1 ou no máximo 2 dias da Semana</t>
  </si>
  <si>
    <t>Financeiros Obra-Sede</t>
  </si>
  <si>
    <t>Calcular o PMP Mensal e informar a Sede até o dia 10.</t>
  </si>
  <si>
    <t>Buscar maior assertividade com relação ao valores vindos do Planejamento para composição do Fluxo de Caixa</t>
  </si>
  <si>
    <t>Informar Mensalmente relatório do Previsto X Realizado até o dia 10.</t>
  </si>
  <si>
    <t>e)Checklist Terceiros</t>
  </si>
  <si>
    <t>Garantir que somente Fornecedores com checklist completo sejam pagos.</t>
  </si>
  <si>
    <t xml:space="preserve">PLANO DE AÇÃO - FLUXO DE CAIXA </t>
  </si>
  <si>
    <t>f)Previsto X Realizado Recebimentos</t>
  </si>
  <si>
    <t>Receita do Mês - Valor Previsto diferente do Medido(Realizado)</t>
  </si>
  <si>
    <t>Materiais</t>
  </si>
  <si>
    <t>Serviços de Terceiros</t>
  </si>
  <si>
    <t>Binário I</t>
  </si>
  <si>
    <t>Encargos Locais</t>
  </si>
  <si>
    <t>Salários, Férias e 13º salário</t>
  </si>
  <si>
    <t>INSS, FGTS, IR s/ folha e Processos Trab.</t>
  </si>
  <si>
    <t>Impostos recolhidos</t>
  </si>
  <si>
    <t>Receita</t>
  </si>
  <si>
    <t>Item</t>
  </si>
  <si>
    <t>Previsto</t>
  </si>
  <si>
    <t>Realizado</t>
  </si>
  <si>
    <t>Diferença</t>
  </si>
  <si>
    <t>Observação</t>
  </si>
  <si>
    <t xml:space="preserve">Serviços Subcontratados: 30 dias de medição + 30 dias para pagamento </t>
  </si>
  <si>
    <t xml:space="preserve">Exceções: </t>
  </si>
  <si>
    <t>Carreteiro: 30 dias de medição + 20 dias para pagamento</t>
  </si>
  <si>
    <t>Vigilância Patrimonial: 30 dias de medição + 20 dias para pagamento</t>
  </si>
  <si>
    <t>Refeições coletivas: 15 dias de medição + 15 dias para pagamento</t>
  </si>
  <si>
    <t xml:space="preserve">Materiais - entre 28 e 30 dias. </t>
  </si>
  <si>
    <t>Cordoalhas com a opção de 20/40 dias.</t>
  </si>
  <si>
    <t>Gasolina comum - 15 dias de medição + 15 dias para pagamento</t>
  </si>
  <si>
    <t>Óleo diesel S10 retirado no posto de gasolina- 15 dias de medição + 10 dias para pagamento</t>
  </si>
  <si>
    <t>Óleo diesel entregue na Obra S500 - 21 dias para pagamento quando for faturado contra o Consórcio - entre o dia 21 e 30 de cada mês. Antes deste período, faturamento direto Ecovias.</t>
  </si>
  <si>
    <r>
      <rPr>
        <b/>
        <sz val="11"/>
        <color rgb="FFFF0000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os pagamento são realizados geralmente em até 2 x por semana, salvo exceções de processos trabalhistas, subcontratados que estavam com pendência de documentação de check list.</t>
    </r>
  </si>
  <si>
    <r>
      <rPr>
        <b/>
        <sz val="11"/>
        <color rgb="FFFF0000"/>
        <rFont val="Calibri"/>
        <family val="2"/>
        <scheme val="minor"/>
      </rPr>
      <t>c)</t>
    </r>
    <r>
      <rPr>
        <sz val="11"/>
        <color theme="1"/>
        <rFont val="Calibri"/>
        <family val="2"/>
        <scheme val="minor"/>
      </rPr>
      <t xml:space="preserve"> Prezados de pagamento: PMP em anexo</t>
    </r>
  </si>
  <si>
    <t>PMP</t>
  </si>
  <si>
    <t>Empresa</t>
  </si>
  <si>
    <t>Unidade</t>
  </si>
  <si>
    <t>Natureza</t>
  </si>
  <si>
    <t>Fornecedor</t>
  </si>
  <si>
    <t>Documento</t>
  </si>
  <si>
    <t>Emissão</t>
  </si>
  <si>
    <t>Vencimento</t>
  </si>
  <si>
    <t>Pagamento</t>
  </si>
  <si>
    <t>Valor</t>
  </si>
  <si>
    <t>Histórico</t>
  </si>
  <si>
    <t>Prazo</t>
  </si>
  <si>
    <t>CONSÓRCIO BINÁRIO PORTO DE SANTOS</t>
  </si>
  <si>
    <t>05         MATERIAIS</t>
  </si>
  <si>
    <t>06         SERVICOS DE TERCEIROS</t>
  </si>
  <si>
    <r>
      <rPr>
        <b/>
        <sz val="11"/>
        <color rgb="FFFF0000"/>
        <rFont val="Calibri"/>
        <family val="2"/>
        <scheme val="minor"/>
      </rPr>
      <t>f)</t>
    </r>
    <r>
      <rPr>
        <sz val="11"/>
        <rFont val="Calibri"/>
        <family val="2"/>
        <scheme val="minor"/>
      </rPr>
      <t xml:space="preserve"> Previstos x realizados no recebimento - vide aba previstos x realizados</t>
    </r>
  </si>
  <si>
    <t>AUTO POSTO JARDIM ANCHIETA LIMITADA</t>
  </si>
  <si>
    <t>AUTO POSTO NGR LTDA</t>
  </si>
  <si>
    <t>DAVID M. GUARDA COMERCIO DE MATERIAIS PARA CONSTRUCAO LTDA - EPP</t>
  </si>
  <si>
    <t>GONCALO LINHARES DOS SANTOS NETO - ME</t>
  </si>
  <si>
    <t>HIDRA-PORT COMERCIO DE PECAS E EQUIPAMENTOS HIDRAULICOS LTDA EPP</t>
  </si>
  <si>
    <t>JOSE CELINO DOS SANTOS</t>
  </si>
  <si>
    <t>KOPELL DISTRIBUICAO E LOGISTICA LTDA</t>
  </si>
  <si>
    <t>MADEIREIRA NOVA FLORESTA LTDA</t>
  </si>
  <si>
    <t>MOLDELAJE IND E COM DE ARTEFATOS DE CIMENTO LTDA</t>
  </si>
  <si>
    <t>OCIAN DISTRIBUIDORA DE GELO E SIMILARES LTDA</t>
  </si>
  <si>
    <t>PROTSAN EQUIP. DE SEGURANCA E FERRAMENTAS EIRELI</t>
  </si>
  <si>
    <t>ULTRA MAQUINAS COMERCIAL DE FERRAMENTAS LTDA</t>
  </si>
  <si>
    <t>VANUTRI REFEICOES COLETIVAS EIRELI - ME</t>
  </si>
  <si>
    <t>VOTORANTIM CIMENTOS S/A</t>
  </si>
  <si>
    <t>INGRAM MICRO BRASIL LTDA</t>
  </si>
  <si>
    <t>R R CAETANO</t>
  </si>
  <si>
    <t>VILA RICA PARK LOCACAO DE VEICULOS LTDA</t>
  </si>
  <si>
    <t>WALISON CASADIAS DA COSTA</t>
  </si>
  <si>
    <t>WHITE MARTINS GASES INJUDSTRIAIS LTDA</t>
  </si>
  <si>
    <t>PORTUARIA TRUCK CENTER - LTDA.</t>
  </si>
  <si>
    <t>PROJETEC MATERIAIS ELETRICOS EIRELI</t>
  </si>
  <si>
    <t>COPAIN INFORMATICA E CARTUCHOS EIRLI</t>
  </si>
  <si>
    <t>ATM INDUSTRIA E COMERCIO DE BORRACHAS E PLASTICOS LTDA. - ME</t>
  </si>
  <si>
    <t>5I SERVIÇOS DE MANUTENÇÃO</t>
  </si>
  <si>
    <t>DOUGLAS JOSE ANTONIO MARTINI MATERIAIS - ME</t>
  </si>
  <si>
    <t>Distribuições</t>
  </si>
  <si>
    <t>Razao_Social</t>
  </si>
  <si>
    <t>Caracteristica</t>
  </si>
  <si>
    <t>Num NF</t>
  </si>
  <si>
    <t>Data do Pagamento</t>
  </si>
  <si>
    <t>Emissao NF</t>
  </si>
  <si>
    <t>Valor Pagamento</t>
  </si>
  <si>
    <t>HAMMERTEC TECNOLOGIA DE VIBRACAO E MARTELOS EIRELI</t>
  </si>
  <si>
    <t>LOCAMINAS COMERCIO DE FERRAMENTAS LTDA ME</t>
  </si>
  <si>
    <t>TOP LINE MATERIAIS DE LIMPEZA PROFISSIONAL, DESCART. E ESCRITORIO LTDA</t>
  </si>
  <si>
    <t>NTC BRASIL COMERCIO DE MATERIAIS TECNICOS PARA CONSTRUCAO CIVIL EIRELI</t>
  </si>
  <si>
    <t>Serviços</t>
  </si>
  <si>
    <t>DIVINO LOCAÇOES E TERRAPLENAGEM LTDA</t>
  </si>
  <si>
    <t>PANORAMA TRANSPORTES E LOCACOES LTDA</t>
  </si>
  <si>
    <t>AFA LOCACOES LTDA</t>
  </si>
  <si>
    <t>RETROSUL LOCACOES E TERRAPLENAGEM LTDA</t>
  </si>
  <si>
    <t>SER ESPECIAL - ASSOCIAÇÃO DE INTEGRAÇÃO AO TRABALHO</t>
  </si>
  <si>
    <t>LIMPAPORT LTDA</t>
  </si>
  <si>
    <t>VIEIRA E MARQUES SERVIÇOS DE INFORMATICA LTDA</t>
  </si>
  <si>
    <t>HOTEL DUAS IRMAS LTDA</t>
  </si>
  <si>
    <t>FERREIRA &amp; SOUZA - LOCACOES E SERVICOS LTDA - ME</t>
  </si>
  <si>
    <t>SINVAL DE CARVALHO DE FREITAS - ME</t>
  </si>
  <si>
    <t>PLANATERRA GERENCIAMENTO DE RESIDUOS, TRANSPORTES E LOCAÇÕES LTDA</t>
  </si>
  <si>
    <t>G R MOREIRA ARTESANATO E LOCAÇÃO DE VEICULOS</t>
  </si>
  <si>
    <t>EVERALDO PACOMIO CUSTODIO FILHO</t>
  </si>
  <si>
    <t>ECO LIMPS SOLUCOES EM LIMPEZA LTDA - ME</t>
  </si>
  <si>
    <t>R.P. SCORZA DEDETIZADORA</t>
  </si>
  <si>
    <t>LOCASEG SERVICOS E MANUTENCAO DE MAQUINAS LTDA - ME</t>
  </si>
  <si>
    <t>ZAMLOC LOCACAO DE MOVEIS, MAQUINAS E EQUIPAMENTOS EIRELI</t>
  </si>
  <si>
    <t>SF - FORMAS PARA CONSTRUCAO CIVIL LTDA</t>
  </si>
  <si>
    <t>EDSON JOSE RODRIGUES &amp; CIA LTDA</t>
  </si>
  <si>
    <t>CLEMAR LITORAL TERRAPLENAGEM LTDA-EPP</t>
  </si>
  <si>
    <t>OUTEC ENGENHARIA LTDA</t>
  </si>
  <si>
    <r>
      <rPr>
        <b/>
        <sz val="11"/>
        <color rgb="FFFF0000"/>
        <rFont val="Calibri"/>
        <family val="2"/>
        <scheme val="minor"/>
      </rPr>
      <t>d)</t>
    </r>
    <r>
      <rPr>
        <sz val="11"/>
        <color theme="1"/>
        <rFont val="Calibri"/>
        <family val="2"/>
        <scheme val="minor"/>
      </rPr>
      <t xml:space="preserve"> Versão de Fevereiro-2023 do planejamento</t>
    </r>
  </si>
  <si>
    <t>LITORAGUA - TRANSPORTES E SERVICOS LTDA - ME</t>
  </si>
  <si>
    <t>ACIVA PRODUTOS SIDERUGICOS EIRELI</t>
  </si>
  <si>
    <t>PROTENDE MHK ENGENHARIA LTDA</t>
  </si>
  <si>
    <t>DEGRAUS ANDAIMES E EQUIPAMNETOS PARA CONSTRUCAO CIVIL LTDA</t>
  </si>
  <si>
    <t>EMBRATOP - LOCACAO DE EQUIPAMENTOS LTDA</t>
  </si>
  <si>
    <t>CLAUDIA M. MOREIRA LAVA RAPIDO LTDA</t>
  </si>
  <si>
    <t>JOYCE MARION ZORGDRAGER GUARUJA</t>
  </si>
  <si>
    <t>LEPS SERVIÇOS E LOCAÇÕES LTDA</t>
  </si>
  <si>
    <r>
      <rPr>
        <b/>
        <sz val="11"/>
        <color rgb="FFFF0000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 xml:space="preserve"> Fevereiro/2023 - Previsto x realizado: Vide aba previsto x realizado</t>
    </r>
  </si>
  <si>
    <t>AWA DISTRIBUIDORA DE MERCADORIAS E SERVICOS LTDA</t>
  </si>
  <si>
    <t>IMPAKTO SISTEMAS DE LIMPEZA E DESCARTAVEIS LTDA</t>
  </si>
  <si>
    <t>CUBATAO SPACE TRUCK COMERCIO DE PEÇAS LTDA</t>
  </si>
  <si>
    <t>LORES COMERCIAL LTDA</t>
  </si>
  <si>
    <t>S. B. TUR TRANSPORTES, TURISMO E LOCACAO LTDA - EPP</t>
  </si>
  <si>
    <t>HIDRAULICA CASA DO ENCADOR LTDA</t>
  </si>
  <si>
    <t>CORDEIRO MAQUINAS E FERRAMENTAS LTDA</t>
  </si>
  <si>
    <t>TRIUNFATO TRANSPORTES E LOGISTICA LTDA</t>
  </si>
  <si>
    <t>SOLOTEST APARELHOS PARA MECANICA DO SOLO LTDA</t>
  </si>
  <si>
    <t>FERMIX INDUSTRIA E COMERCIO LTDA</t>
  </si>
  <si>
    <r>
      <rPr>
        <b/>
        <sz val="11"/>
        <color rgb="FFFF0000"/>
        <rFont val="Calibri"/>
        <family val="2"/>
        <scheme val="minor"/>
      </rPr>
      <t>e)</t>
    </r>
    <r>
      <rPr>
        <sz val="11"/>
        <color theme="1"/>
        <rFont val="Calibri"/>
        <family val="2"/>
        <scheme val="minor"/>
      </rPr>
      <t xml:space="preserve"> Pagamentos são realizados somente com a liberação do check list pelo setor de terceiros ao setor financeiro. Pendentes em 31/05/2023:</t>
    </r>
  </si>
  <si>
    <t>IDEAL GUINDASTES E EQUIPAMENTOS LTDA</t>
  </si>
  <si>
    <t>BARROS FILHO E ALMEIDA PRADO SOCIEDADE DE ADVOGADOS</t>
  </si>
  <si>
    <t>ARTE ONE UNIFORMES EIRELI</t>
  </si>
  <si>
    <t>COMERCIAL LITORANEA DE FERRO E ACO LTDA. - EPP.</t>
  </si>
  <si>
    <t>H T LOCAÇÃO E CONSTRUÇÃO LTDA</t>
  </si>
  <si>
    <t>KSOLDA COMERCIO E IMPORTAÇÃO DE METAIS LTDA</t>
  </si>
  <si>
    <t>MARCUS VINICIOS DE MARCHI SIQUEIRA - TOCOGRAFOS-ME</t>
  </si>
  <si>
    <t>PROMEDIC PREVENCAO E ORIENTACAO MEDICA INDUSTRIAL E COMERCIAL LTDA</t>
  </si>
  <si>
    <t>TECNOPONTO TECNOLOGIA AVANCADA EM CONTROLE DE PONTO E ACESSO LTDA ME</t>
  </si>
  <si>
    <t>AIRTON ANTONIO FIGUEIREDO</t>
  </si>
  <si>
    <t>SAVEDHA LOCACAO TERRAPLENAGEM E TRANSPORTES LTDA - EPP</t>
  </si>
  <si>
    <t>MARCOS EMERICI DE CAMARGO GUIAS</t>
  </si>
  <si>
    <t>MAQUILINEA MAQUINAS E EQUIPAMENTO RODOVIARIOS LTDA</t>
  </si>
  <si>
    <t>TRACBEL SA</t>
  </si>
  <si>
    <t>MILLS LOCACAO, SERVICOS E LOGISTICA S.A.</t>
  </si>
  <si>
    <t>SCL TREINAMENTO E ASSESSORIA LTDA</t>
  </si>
  <si>
    <t>MAURER DO BRASIL INDUSTRIA E COMERCIO LTDA</t>
  </si>
  <si>
    <t>Plano de ação - Fluxo de caixa - Respostas Junho/2023</t>
  </si>
  <si>
    <t>Nome da filial</t>
  </si>
  <si>
    <t>FREIO FREITAS SERVIÇOS PNEUMATICOS - EIRELI - ME</t>
  </si>
  <si>
    <t>K. C. B. AMORIM DOS SANTOS - EPP</t>
  </si>
  <si>
    <t>S G R DA SILVA TERRAPLENAGEM EIRELI</t>
  </si>
  <si>
    <t>TRANSPORTADORA ANGELICA LTDA</t>
  </si>
  <si>
    <t>CENTRO DE INTEGRACAO EMPRESA ESCOLA CIE E</t>
  </si>
  <si>
    <t>AFA TRANSPORTES</t>
  </si>
  <si>
    <t>AUTO VIDROS LITORAL COMERCIO DE VIDROS E ACESSORIOS AUTOMOTIVOS LTDA</t>
  </si>
  <si>
    <t>J.A.C SILVA POSTO DE MOLAS EPP</t>
  </si>
  <si>
    <t>CASA LEAL MATERIAIS ELETRICOS LTDA</t>
  </si>
  <si>
    <t>SERRA DO MAR PRODUTOS DE PETROLEO LTDA</t>
  </si>
  <si>
    <t>CONTROLE ANALITICO ANALISES TECNICAS LTDA</t>
  </si>
  <si>
    <t>COMERCIAL AUTOMOTIVA S.A.</t>
  </si>
  <si>
    <t>COLUMBIA COMERCIO DE DESCARTAVEIS LTDA</t>
  </si>
  <si>
    <t>ANDRESA DUARTE SCHUENHER FLORICULTURA LTDA</t>
  </si>
  <si>
    <t>W R PEREIRA CONSTRUCOES</t>
  </si>
  <si>
    <t>TERRACOM CONSTRUCOES LTDA</t>
  </si>
  <si>
    <t>TRIMAK ENGENHARIA E COMERCIO LTDA</t>
  </si>
  <si>
    <t>LAVANDERIA MIKERINOS LTDA</t>
  </si>
  <si>
    <t>FESACO COMERCIAL DE FERRO E AÇO LTDA</t>
  </si>
  <si>
    <t>BUREAU BRASILEIRO DE INSPECAO LTDA - EPP</t>
  </si>
  <si>
    <t>J DOURADO LOCACOES E TRANSPORTES</t>
  </si>
  <si>
    <t>ECO LOCADORA DE MAQUINAS LTDA - ME</t>
  </si>
  <si>
    <t>PRISCILA ARAUJO APOLONIO-ME</t>
  </si>
  <si>
    <t>SULPECAS COMERCIO E REPRESENTACOES LTDA</t>
  </si>
  <si>
    <t>FURACON SISTEMAS DE CORTES E PERFURACOES EM CONCRETO LTDA</t>
  </si>
  <si>
    <t>TACOBI CRONOTACOGRAFOS EIRELI - EPP</t>
  </si>
  <si>
    <t>VIAFRESA SERVIÇOS E LOCAÇÕES LTDA</t>
  </si>
  <si>
    <t>RFB - COFINS NÃO CUMULATIVO</t>
  </si>
  <si>
    <t>Impostos</t>
  </si>
  <si>
    <t>CONSÓRCIO BAIXADA SANTISTA</t>
  </si>
  <si>
    <t>RFB - PIS NÃO CUMULATIVO</t>
  </si>
  <si>
    <t>CONSÓRCIO SP-070</t>
  </si>
  <si>
    <t>LAZO CONSTRUTORA - NF. 36 - R$ 35.785,64</t>
  </si>
  <si>
    <t>DOCUMENTAÇÃO COMPLETA</t>
  </si>
  <si>
    <t>TCC CONSULTORIA - NF. 139 - R$ 15.192,85</t>
  </si>
  <si>
    <t>SGR DA SILVA TERRAPLANAGEM - NF. 160 E 161- R$ 45.792,51</t>
  </si>
  <si>
    <t>TRANSPORTADORA ANGÉLICA - NF. 64 E 65 - R$ 62.495,30</t>
  </si>
  <si>
    <t>Relação de pagamentos retidos em 30/06/2023: - R$ 159.266,30</t>
  </si>
  <si>
    <t>NÚMENRO MAIOR DE COLABORADORES DEMITIDOS QUE O PREVISTO NO DIRETO E INDIRETO. REDUÇÕES DE ESCOPOS DE OBRA E AVANÇOS NAS FRENTES DE SERVIÇO MELHOR QUE O PLANEJADO.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</si>
</sst>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2"/>
      <name val="Calibri"/>
      <family val="2"/>
    </font>
    <font>
      <b/>
      <sz val="11"/>
      <name val="Calibri"/>
      <family val="2"/>
      <scheme val="minor"/>
    </font>
    <font>
      <sz val="10"/>
      <color theme="1"/>
      <name val="Tahoma"/>
      <family val="2"/>
    </font>
    <font>
      <sz val="7"/>
      <color theme="1"/>
      <name val="Tahoma"/>
      <family val="2"/>
    </font>
    <font>
      <sz val="7"/>
      <color rgb="FF000000"/>
      <name val="Tahoma"/>
      <family val="2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57">
    <xf numFmtId="0" fontId="0" fillId="0" borderId="0"/>
    <xf numFmtId="0" fontId="4" fillId="0" borderId="13" applyNumberFormat="0" applyFill="0" applyAlignment="0" applyProtection="0"/>
    <xf numFmtId="0" fontId="5" fillId="0" borderId="14" applyNumberFormat="0" applyFill="0" applyAlignment="0" applyProtection="0"/>
    <xf numFmtId="0" fontId="6" fillId="0" borderId="15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16" applyNumberFormat="0" applyAlignment="0" applyProtection="0"/>
    <xf numFmtId="0" fontId="10" fillId="7" borderId="17" applyNumberFormat="0" applyAlignment="0" applyProtection="0"/>
    <xf numFmtId="0" fontId="11" fillId="7" borderId="16" applyNumberFormat="0" applyAlignment="0" applyProtection="0"/>
    <xf numFmtId="0" fontId="12" fillId="0" borderId="18" applyNumberFormat="0" applyFill="0" applyAlignment="0" applyProtection="0"/>
    <xf numFmtId="0" fontId="13" fillId="8" borderId="19" applyNumberFormat="0" applyAlignment="0" applyProtection="0"/>
    <xf numFmtId="0" fontId="14" fillId="0" borderId="0" applyNumberFormat="0" applyFill="0" applyBorder="0" applyAlignment="0" applyProtection="0"/>
    <xf numFmtId="0" fontId="3" fillId="9" borderId="20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1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0" borderId="0" applyNumberFormat="0" applyFill="0" applyBorder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21" fillId="5" borderId="0" applyNumberFormat="0" applyBorder="0" applyAlignment="0" applyProtection="0"/>
    <xf numFmtId="0" fontId="19" fillId="0" borderId="0"/>
    <xf numFmtId="0" fontId="18" fillId="0" borderId="0" applyNumberFormat="0" applyFill="0" applyBorder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Protection="0"/>
    <xf numFmtId="0" fontId="19" fillId="0" borderId="0"/>
    <xf numFmtId="0" fontId="20" fillId="0" borderId="0" applyNumberFormat="0" applyFill="0" applyBorder="0" applyAlignment="0" applyProtection="0"/>
    <xf numFmtId="0" fontId="3" fillId="0" borderId="0"/>
    <xf numFmtId="0" fontId="19" fillId="0" borderId="0"/>
    <xf numFmtId="0" fontId="17" fillId="0" borderId="0" applyNumberFormat="0" applyFill="0" applyBorder="0" applyProtection="0"/>
    <xf numFmtId="0" fontId="2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 applyNumberFormat="0" applyFill="0" applyBorder="0" applyProtection="0"/>
    <xf numFmtId="0" fontId="19" fillId="0" borderId="0"/>
    <xf numFmtId="0" fontId="17" fillId="0" borderId="0" applyNumberFormat="0" applyFill="0" applyBorder="0" applyProtection="0"/>
    <xf numFmtId="0" fontId="19" fillId="0" borderId="0"/>
    <xf numFmtId="0" fontId="17" fillId="0" borderId="0" applyNumberFormat="0" applyFill="0" applyBorder="0" applyProtection="0"/>
    <xf numFmtId="0" fontId="19" fillId="0" borderId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9" fillId="0" borderId="0"/>
    <xf numFmtId="0" fontId="17" fillId="0" borderId="0" applyNumberFormat="0" applyFill="0" applyBorder="0" applyProtection="0"/>
    <xf numFmtId="0" fontId="19" fillId="0" borderId="0"/>
    <xf numFmtId="0" fontId="17" fillId="0" borderId="0" applyNumberFormat="0" applyFill="0" applyBorder="0" applyProtection="0"/>
    <xf numFmtId="0" fontId="19" fillId="0" borderId="0"/>
    <xf numFmtId="0" fontId="17" fillId="0" borderId="0" applyNumberFormat="0" applyFill="0" applyBorder="0" applyProtection="0"/>
    <xf numFmtId="0" fontId="19" fillId="0" borderId="0"/>
    <xf numFmtId="0" fontId="19" fillId="0" borderId="0"/>
    <xf numFmtId="0" fontId="17" fillId="0" borderId="0" applyNumberFormat="0" applyFill="0" applyBorder="0" applyProtection="0"/>
    <xf numFmtId="43" fontId="3" fillId="0" borderId="0" applyFont="0" applyFill="0" applyBorder="0" applyAlignment="0" applyProtection="0"/>
    <xf numFmtId="0" fontId="3" fillId="0" borderId="0"/>
    <xf numFmtId="0" fontId="17" fillId="0" borderId="0" applyNumberFormat="0" applyFill="0" applyBorder="0" applyProtection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2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0" borderId="0" applyNumberFormat="0" applyFill="0" applyBorder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21" fillId="5" borderId="0" applyNumberFormat="0" applyBorder="0" applyAlignment="0" applyProtection="0"/>
    <xf numFmtId="0" fontId="3" fillId="0" borderId="0"/>
    <xf numFmtId="0" fontId="2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34" borderId="1" xfId="0" applyFill="1" applyBorder="1" applyAlignment="1">
      <alignment wrapText="1"/>
    </xf>
    <xf numFmtId="0" fontId="0" fillId="34" borderId="1" xfId="0" applyFill="1" applyBorder="1" applyAlignment="1">
      <alignment horizontal="center"/>
    </xf>
    <xf numFmtId="0" fontId="0" fillId="34" borderId="1" xfId="0" applyFill="1" applyBorder="1"/>
    <xf numFmtId="0" fontId="1" fillId="2" borderId="3" xfId="0" applyFont="1" applyFill="1" applyBorder="1" applyAlignment="1">
      <alignment horizontal="center"/>
    </xf>
    <xf numFmtId="0" fontId="24" fillId="35" borderId="2" xfId="0" applyFont="1" applyFill="1" applyBorder="1" applyAlignment="1">
      <alignment vertical="center"/>
    </xf>
    <xf numFmtId="0" fontId="2" fillId="35" borderId="2" xfId="0" applyFont="1" applyFill="1" applyBorder="1" applyAlignment="1">
      <alignment horizontal="center" vertical="center"/>
    </xf>
    <xf numFmtId="0" fontId="2" fillId="35" borderId="2" xfId="0" applyFont="1" applyFill="1" applyBorder="1" applyAlignment="1">
      <alignment vertical="center"/>
    </xf>
    <xf numFmtId="0" fontId="2" fillId="35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24" fillId="2" borderId="1" xfId="0" applyFont="1" applyFill="1" applyBorder="1"/>
    <xf numFmtId="0" fontId="25" fillId="0" borderId="0" xfId="0" applyFont="1" applyAlignment="1">
      <alignment horizontal="left" vertical="center" indent="1"/>
    </xf>
    <xf numFmtId="4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9" fontId="0" fillId="0" borderId="0" xfId="156" applyFont="1"/>
    <xf numFmtId="44" fontId="0" fillId="0" borderId="22" xfId="0" applyNumberFormat="1" applyBorder="1" applyAlignment="1">
      <alignment horizontal="center"/>
    </xf>
    <xf numFmtId="44" fontId="0" fillId="0" borderId="23" xfId="0" applyNumberFormat="1" applyBorder="1" applyAlignment="1">
      <alignment horizontal="center"/>
    </xf>
    <xf numFmtId="44" fontId="0" fillId="0" borderId="24" xfId="0" applyNumberFormat="1" applyBorder="1" applyAlignment="1">
      <alignment horizontal="center"/>
    </xf>
    <xf numFmtId="44" fontId="0" fillId="0" borderId="25" xfId="0" applyNumberFormat="1" applyBorder="1" applyAlignment="1">
      <alignment horizontal="center"/>
    </xf>
    <xf numFmtId="44" fontId="0" fillId="0" borderId="26" xfId="0" applyNumberFormat="1" applyBorder="1" applyAlignment="1">
      <alignment horizontal="center"/>
    </xf>
    <xf numFmtId="44" fontId="0" fillId="0" borderId="27" xfId="0" applyNumberFormat="1" applyBorder="1" applyAlignment="1">
      <alignment horizontal="center"/>
    </xf>
    <xf numFmtId="44" fontId="0" fillId="0" borderId="28" xfId="0" applyNumberFormat="1" applyBorder="1" applyAlignment="1">
      <alignment horizontal="center"/>
    </xf>
    <xf numFmtId="0" fontId="2" fillId="36" borderId="30" xfId="0" applyFont="1" applyFill="1" applyBorder="1" applyAlignment="1">
      <alignment horizontal="center"/>
    </xf>
    <xf numFmtId="0" fontId="0" fillId="0" borderId="31" xfId="0" applyBorder="1"/>
    <xf numFmtId="0" fontId="1" fillId="0" borderId="31" xfId="0" applyFont="1" applyBorder="1" applyAlignment="1">
      <alignment horizontal="left" vertical="center" indent="5"/>
    </xf>
    <xf numFmtId="0" fontId="0" fillId="0" borderId="31" xfId="0" applyBorder="1" applyAlignment="1">
      <alignment vertical="center"/>
    </xf>
    <xf numFmtId="0" fontId="0" fillId="0" borderId="32" xfId="0" applyBorder="1"/>
    <xf numFmtId="2" fontId="0" fillId="0" borderId="31" xfId="0" applyNumberFormat="1" applyBorder="1"/>
    <xf numFmtId="0" fontId="26" fillId="0" borderId="0" xfId="0" applyFont="1"/>
    <xf numFmtId="4" fontId="0" fillId="0" borderId="0" xfId="0" applyNumberFormat="1" applyAlignment="1">
      <alignment horizontal="center"/>
    </xf>
    <xf numFmtId="0" fontId="27" fillId="37" borderId="33" xfId="0" applyFont="1" applyFill="1" applyBorder="1" applyAlignment="1">
      <alignment horizontal="center" vertical="center"/>
    </xf>
    <xf numFmtId="4" fontId="27" fillId="38" borderId="34" xfId="0" applyNumberFormat="1" applyFont="1" applyFill="1" applyBorder="1" applyAlignment="1">
      <alignment horizontal="center" vertical="center"/>
    </xf>
    <xf numFmtId="0" fontId="27" fillId="38" borderId="34" xfId="0" applyFont="1" applyFill="1" applyBorder="1" applyAlignment="1">
      <alignment horizontal="center" vertical="center"/>
    </xf>
    <xf numFmtId="0" fontId="27" fillId="38" borderId="34" xfId="0" applyFont="1" applyFill="1" applyBorder="1" applyAlignment="1">
      <alignment horizontal="left" vertical="center"/>
    </xf>
    <xf numFmtId="14" fontId="2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8" fillId="0" borderId="31" xfId="0" applyFont="1" applyBorder="1" applyAlignment="1">
      <alignment wrapText="1"/>
    </xf>
    <xf numFmtId="0" fontId="27" fillId="38" borderId="35" xfId="0" applyFont="1" applyFill="1" applyBorder="1" applyAlignment="1">
      <alignment horizontal="left" vertical="center"/>
    </xf>
    <xf numFmtId="0" fontId="27" fillId="38" borderId="1" xfId="0" applyFont="1" applyFill="1" applyBorder="1" applyAlignment="1">
      <alignment horizontal="left" vertical="center"/>
    </xf>
    <xf numFmtId="0" fontId="1" fillId="0" borderId="26" xfId="0" applyFont="1" applyBorder="1"/>
    <xf numFmtId="2" fontId="0" fillId="0" borderId="0" xfId="0" applyNumberFormat="1"/>
    <xf numFmtId="4" fontId="26" fillId="36" borderId="4" xfId="0" applyNumberFormat="1" applyFont="1" applyFill="1" applyBorder="1" applyAlignment="1">
      <alignment horizontal="center"/>
    </xf>
    <xf numFmtId="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4" fontId="27" fillId="37" borderId="33" xfId="0" applyNumberFormat="1" applyFont="1" applyFill="1" applyBorder="1" applyAlignment="1">
      <alignment horizontal="center" vertical="center"/>
    </xf>
    <xf numFmtId="4" fontId="0" fillId="0" borderId="0" xfId="0" applyNumberFormat="1"/>
    <xf numFmtId="9" fontId="0" fillId="0" borderId="29" xfId="156" applyFont="1" applyBorder="1" applyAlignment="1">
      <alignment horizontal="center"/>
    </xf>
    <xf numFmtId="44" fontId="0" fillId="0" borderId="0" xfId="0" applyNumberFormat="1"/>
    <xf numFmtId="2" fontId="26" fillId="36" borderId="3" xfId="0" applyNumberFormat="1" applyFont="1" applyFill="1" applyBorder="1" applyAlignment="1">
      <alignment horizontal="center"/>
    </xf>
    <xf numFmtId="0" fontId="26" fillId="0" borderId="1" xfId="0" applyFont="1" applyBorder="1"/>
    <xf numFmtId="0" fontId="27" fillId="38" borderId="36" xfId="0" applyFont="1" applyFill="1" applyBorder="1" applyAlignment="1">
      <alignment horizontal="left" vertical="center"/>
    </xf>
    <xf numFmtId="0" fontId="27" fillId="37" borderId="37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4" fontId="26" fillId="0" borderId="1" xfId="0" applyNumberFormat="1" applyFont="1" applyBorder="1"/>
    <xf numFmtId="14" fontId="0" fillId="0" borderId="0" xfId="0" applyNumberFormat="1"/>
    <xf numFmtId="0" fontId="27" fillId="38" borderId="38" xfId="0" applyFont="1" applyFill="1" applyBorder="1" applyAlignment="1">
      <alignment horizontal="left" vertical="center"/>
    </xf>
    <xf numFmtId="0" fontId="27" fillId="38" borderId="4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/>
    </xf>
    <xf numFmtId="14" fontId="26" fillId="0" borderId="6" xfId="0" applyNumberFormat="1" applyFont="1" applyBorder="1"/>
    <xf numFmtId="0" fontId="1" fillId="0" borderId="31" xfId="0" applyFont="1" applyBorder="1"/>
    <xf numFmtId="14" fontId="26" fillId="0" borderId="0" xfId="0" applyNumberFormat="1" applyFont="1"/>
    <xf numFmtId="14" fontId="27" fillId="37" borderId="37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31" xfId="0" applyFont="1" applyBorder="1" applyAlignment="1">
      <alignment vertical="center"/>
    </xf>
    <xf numFmtId="0" fontId="0" fillId="0" borderId="26" xfId="0" applyFont="1" applyBorder="1"/>
  </cellXfs>
  <cellStyles count="157">
    <cellStyle name="20% - Ênfase1" xfId="17" builtinId="30" customBuiltin="1"/>
    <cellStyle name="20% - Ênfase1 2" xfId="103" xr:uid="{CCE7906D-91E6-4828-8D5E-93309116E535}"/>
    <cellStyle name="20% - Ênfase2" xfId="20" builtinId="34" customBuiltin="1"/>
    <cellStyle name="20% - Ênfase2 2" xfId="105" xr:uid="{9AA1FF71-31A7-4C5F-B655-D669874940BC}"/>
    <cellStyle name="20% - Ênfase3" xfId="23" builtinId="38" customBuiltin="1"/>
    <cellStyle name="20% - Ênfase3 2" xfId="107" xr:uid="{4F0A9C52-A9EF-4AE5-B48C-A61F1E6BF624}"/>
    <cellStyle name="20% - Ênfase4" xfId="26" builtinId="42" customBuiltin="1"/>
    <cellStyle name="20% - Ênfase4 2" xfId="109" xr:uid="{48408536-C38F-4A83-B836-F78A9481F858}"/>
    <cellStyle name="20% - Ênfase5" xfId="29" builtinId="46" customBuiltin="1"/>
    <cellStyle name="20% - Ênfase5 2" xfId="111" xr:uid="{147EAD6E-88C2-4E65-967E-B02D6A1AD628}"/>
    <cellStyle name="20% - Ênfase6" xfId="32" builtinId="50" customBuiltin="1"/>
    <cellStyle name="20% - Ênfase6 2" xfId="113" xr:uid="{92343221-8285-42CE-969E-FD783953B783}"/>
    <cellStyle name="40% - Ênfase1" xfId="18" builtinId="31" customBuiltin="1"/>
    <cellStyle name="40% - Ênfase1 2" xfId="104" xr:uid="{F75C993C-111A-4718-BFCC-A3F8421499EA}"/>
    <cellStyle name="40% - Ênfase2" xfId="21" builtinId="35" customBuiltin="1"/>
    <cellStyle name="40% - Ênfase2 2" xfId="106" xr:uid="{7E58ED5C-5606-400D-9861-FBFCCF414800}"/>
    <cellStyle name="40% - Ênfase3" xfId="24" builtinId="39" customBuiltin="1"/>
    <cellStyle name="40% - Ênfase3 2" xfId="108" xr:uid="{03E3BD50-C33F-476F-8102-9BBAEF291822}"/>
    <cellStyle name="40% - Ênfase4" xfId="27" builtinId="43" customBuiltin="1"/>
    <cellStyle name="40% - Ênfase4 2" xfId="110" xr:uid="{4FC2D8FA-0A64-4B91-8A8C-A7E5022D5C4F}"/>
    <cellStyle name="40% - Ênfase5" xfId="30" builtinId="47" customBuiltin="1"/>
    <cellStyle name="40% - Ênfase5 2" xfId="112" xr:uid="{B8446BFA-2FFB-4898-9353-DCF86B24644E}"/>
    <cellStyle name="40% - Ênfase6" xfId="33" builtinId="51" customBuiltin="1"/>
    <cellStyle name="40% - Ênfase6 2" xfId="114" xr:uid="{8A869EAA-8789-493E-93FE-A45E29173EC7}"/>
    <cellStyle name="60% - Ênfase1 2" xfId="116" xr:uid="{E0B4D5F3-F36A-4340-A31A-6228CFEA0E39}"/>
    <cellStyle name="60% - Ênfase1 3" xfId="35" xr:uid="{46DBD822-235C-48F6-862D-BA20FA9EE618}"/>
    <cellStyle name="60% - Ênfase2 2" xfId="117" xr:uid="{67A4CD2C-83E5-4B4C-82EB-C1F33A6DEA60}"/>
    <cellStyle name="60% - Ênfase2 3" xfId="36" xr:uid="{DF6B241C-8429-4D91-8E19-668F235F166B}"/>
    <cellStyle name="60% - Ênfase3 2" xfId="118" xr:uid="{F4DA702D-7986-4226-80D2-6AFF45F92CE5}"/>
    <cellStyle name="60% - Ênfase3 3" xfId="37" xr:uid="{7249365F-9183-48D6-BA44-32C8BEBA220C}"/>
    <cellStyle name="60% - Ênfase4 2" xfId="119" xr:uid="{5E0806AC-8140-4CF6-992A-F81F81D71573}"/>
    <cellStyle name="60% - Ênfase4 3" xfId="38" xr:uid="{68B962EB-A7FA-43DB-BC34-AE3146387663}"/>
    <cellStyle name="60% - Ênfase5 2" xfId="120" xr:uid="{10111030-02F5-4DBF-B521-6FFB1C881566}"/>
    <cellStyle name="60% - Ênfase5 3" xfId="39" xr:uid="{55B77B8D-1BA6-4BA9-91DB-747329806E09}"/>
    <cellStyle name="60% - Ênfase6 2" xfId="121" xr:uid="{D97DF136-D3B6-4E93-93D0-4F97E0AD4848}"/>
    <cellStyle name="60% - Ênfase6 3" xfId="40" xr:uid="{C52C01D6-E152-4904-A022-62269C3C30D3}"/>
    <cellStyle name="Bom" xfId="5" builtinId="26" customBuiltin="1"/>
    <cellStyle name="Cálculo" xfId="9" builtinId="22" customBuiltin="1"/>
    <cellStyle name="Célula de Verificação" xfId="11" builtinId="23" customBuiltin="1"/>
    <cellStyle name="Célula Vinculada" xfId="10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7" builtinId="20" customBuiltin="1"/>
    <cellStyle name="Moeda 2" xfId="89" xr:uid="{779989B6-8D57-4952-914D-73E0EEF4C889}"/>
    <cellStyle name="Moeda 2 2" xfId="143" xr:uid="{7A20FBB9-3B2E-4B48-8B20-60118A1F0266}"/>
    <cellStyle name="Moeda 3" xfId="94" xr:uid="{F69991E2-E648-4F5C-BB2A-6CB5A47E3339}"/>
    <cellStyle name="Moeda 3 2" xfId="146" xr:uid="{07DC24DB-52DD-459B-A92F-1414E1BF25F5}"/>
    <cellStyle name="Moeda 4" xfId="99" xr:uid="{06D66640-5C60-4E71-8863-79E8A1279F53}"/>
    <cellStyle name="Moeda 4 2" xfId="151" xr:uid="{EB280A0B-63B5-4073-A8B9-7DA1DA61B5BA}"/>
    <cellStyle name="Neutro 2" xfId="122" xr:uid="{F3DB2FAA-1E90-4AB1-8552-808B64B2F45A}"/>
    <cellStyle name="Neutro 3" xfId="41" xr:uid="{72CC7FE9-0DB2-4726-A7C8-A57B500C7DC9}"/>
    <cellStyle name="Normal" xfId="0" builtinId="0"/>
    <cellStyle name="Normal 10" xfId="78" xr:uid="{2CF4256D-05B9-44C6-97E5-102BFBD18BC1}"/>
    <cellStyle name="Normal 10 2" xfId="132" xr:uid="{00F24E4F-A2CA-4DC3-B04B-02E6EFCB2CF6}"/>
    <cellStyle name="Normal 11" xfId="79" xr:uid="{AC928EF2-2E49-452E-BBCE-EBF451548BA7}"/>
    <cellStyle name="Normal 11 2" xfId="80" xr:uid="{7E268F96-415F-4FEB-9A09-84DA1F8D66D7}"/>
    <cellStyle name="Normal 11 2 2" xfId="134" xr:uid="{D1CC82CA-462C-4D5D-8125-3E1E30260FDD}"/>
    <cellStyle name="Normal 11 3" xfId="81" xr:uid="{4504056A-74E5-4640-93ED-A6BA51D4A01A}"/>
    <cellStyle name="Normal 11 3 2" xfId="135" xr:uid="{5F11EBB0-5DA9-49FB-A853-36A5A8528EC3}"/>
    <cellStyle name="Normal 11 4" xfId="82" xr:uid="{54CBA500-E801-4603-A5DC-B94247D51C4A}"/>
    <cellStyle name="Normal 11 4 2" xfId="136" xr:uid="{37FA35C1-9EC7-4F63-AE1B-50B5B9BA85B7}"/>
    <cellStyle name="Normal 11 5" xfId="83" xr:uid="{67B450C9-D487-4C7B-AD02-34634733452C}"/>
    <cellStyle name="Normal 11 5 2" xfId="137" xr:uid="{75546574-9014-4701-9F57-FEE0FADD4BBB}"/>
    <cellStyle name="Normal 11 6" xfId="84" xr:uid="{1495D041-5115-466D-BB63-0057C0FEAF09}"/>
    <cellStyle name="Normal 11 6 2" xfId="138" xr:uid="{C08E75EC-78A5-4147-98E3-A9B12E03E636}"/>
    <cellStyle name="Normal 11 7" xfId="85" xr:uid="{BDD676BD-02F8-4639-828C-C7AE5C71D779}"/>
    <cellStyle name="Normal 11 7 2" xfId="139" xr:uid="{45D250C7-C951-4057-9CBF-B530874A92F8}"/>
    <cellStyle name="Normal 11 8" xfId="86" xr:uid="{300EF339-0C6D-4F5B-908D-03C433EB5497}"/>
    <cellStyle name="Normal 11 8 2" xfId="140" xr:uid="{E63B3A8B-428F-441A-A58D-75E8A68E0231}"/>
    <cellStyle name="Normal 11 9" xfId="133" xr:uid="{BFABAE3B-5ACF-444D-995A-9EBDED0DE072}"/>
    <cellStyle name="Normal 12" xfId="87" xr:uid="{A896F356-8309-4646-AE1B-0FC63E4D740F}"/>
    <cellStyle name="Normal 12 2" xfId="141" xr:uid="{A104EC8F-E2B0-49BE-AE38-C4C2B3FA1818}"/>
    <cellStyle name="Normal 13" xfId="88" xr:uid="{98AF22B4-ACD4-4F98-B657-D48F9ED70D07}"/>
    <cellStyle name="Normal 13 2" xfId="142" xr:uid="{B291C6B0-D930-457D-9E08-96BC7BB24199}"/>
    <cellStyle name="Normal 14" xfId="91" xr:uid="{C807FD06-8DD4-4879-9535-8D82DD0BFB8D}"/>
    <cellStyle name="Normal 15" xfId="92" xr:uid="{BA9B1A16-56AB-4119-B8EC-DB0F1B1EE3BE}"/>
    <cellStyle name="Normal 15 2" xfId="144" xr:uid="{E8084EA2-41E7-4C65-B647-547E84E4F167}"/>
    <cellStyle name="Normal 16" xfId="93" xr:uid="{CE334C1C-2B9A-4D1E-B583-709E5B55D643}"/>
    <cellStyle name="Normal 16 2" xfId="145" xr:uid="{36784473-AB2E-422C-BB5A-941F211E00F8}"/>
    <cellStyle name="Normal 17" xfId="95" xr:uid="{131E66F7-6433-4A63-B2C9-A3770B833AE5}"/>
    <cellStyle name="Normal 17 2" xfId="147" xr:uid="{A9A4AF5B-0399-4175-8554-3E0D54FA9B27}"/>
    <cellStyle name="Normal 18" xfId="97" xr:uid="{DC0CED0C-D209-4709-A7C6-909860450EFA}"/>
    <cellStyle name="Normal 18 2" xfId="149" xr:uid="{248E5CEE-8ACC-4C7D-919D-755989F03A58}"/>
    <cellStyle name="Normal 19" xfId="98" xr:uid="{EEEA2C62-2908-4270-9475-A98B1A1D89A1}"/>
    <cellStyle name="Normal 19 2" xfId="150" xr:uid="{9ABEBC12-87BB-4795-A4D7-7F1C6BD80179}"/>
    <cellStyle name="Normal 2" xfId="42" xr:uid="{5B46A117-0FBB-4072-89ED-25E41CDD7CAD}"/>
    <cellStyle name="Normal 2 10" xfId="61" xr:uid="{404138BC-1D17-4F69-852B-FF62F9F03FA6}"/>
    <cellStyle name="Normal 2 11" xfId="65" xr:uid="{D7FCED3F-1480-49DA-8A9F-995B1115DC69}"/>
    <cellStyle name="Normal 2 12" xfId="67" xr:uid="{F8AFB922-ECEE-4848-86A9-819B2486E287}"/>
    <cellStyle name="Normal 2 14" xfId="70" xr:uid="{5870565D-CB65-4D0A-8CD8-A65E9B7ACD45}"/>
    <cellStyle name="Normal 2 15" xfId="54" xr:uid="{F1F8A311-DCCA-4E05-ADFE-EF75B9BFD894}"/>
    <cellStyle name="Normal 2 16" xfId="63" xr:uid="{4E18B199-B215-4DC7-9B9E-2D1DCDB029A3}"/>
    <cellStyle name="Normal 2 19" xfId="58" xr:uid="{C8580FB7-E248-4CDA-A01D-2F8263F77A16}"/>
    <cellStyle name="Normal 2 2" xfId="43" xr:uid="{8BD754F1-78C5-464A-9FA3-B3DA5DA42CCB}"/>
    <cellStyle name="Normal 2 2 10" xfId="66" xr:uid="{24A506FC-AD52-4C26-B8F7-A66184CF2C94}"/>
    <cellStyle name="Normal 2 2 11" xfId="68" xr:uid="{02853584-C1C6-45B2-AF7F-CAE0D7BF4CA5}"/>
    <cellStyle name="Normal 2 2 13" xfId="69" xr:uid="{E1D6E745-958F-4A27-B404-1A3DC4E623B8}"/>
    <cellStyle name="Normal 2 2 14" xfId="55" xr:uid="{5DDB5163-9261-4623-947A-B17FAEE7A547}"/>
    <cellStyle name="Normal 2 2 15" xfId="64" xr:uid="{6A1B9125-169B-4F4A-802F-C480EF852E45}"/>
    <cellStyle name="Normal 2 2 18" xfId="59" xr:uid="{E53ECE41-550C-4DB8-92DC-F8CADE7C246D}"/>
    <cellStyle name="Normal 2 2 19" xfId="74" xr:uid="{E9C93E78-01EE-4DC0-AB20-BB983D23D17C}"/>
    <cellStyle name="Normal 2 2 2" xfId="57" xr:uid="{DC2F3189-004E-4051-8B3D-AA03BE6A9E7E}"/>
    <cellStyle name="Normal 2 2 9" xfId="62" xr:uid="{3341EA1E-7A29-4103-A626-E7847E815A33}"/>
    <cellStyle name="Normal 2 20" xfId="60" xr:uid="{F2637F01-ADAC-4F4D-90A4-84B639E1BECB}"/>
    <cellStyle name="Normal 2 3" xfId="56" xr:uid="{7AA85A94-008D-4483-9057-C4225B3BFD19}"/>
    <cellStyle name="Normal 2 4" xfId="90" xr:uid="{9CA0D7EE-7AB7-4E97-9F2A-514A7D17C53B}"/>
    <cellStyle name="Normal 2 9" xfId="73" xr:uid="{7651F52E-43F6-4208-B2CD-0B182FE194A0}"/>
    <cellStyle name="Normal 20" xfId="100" xr:uid="{1460E8CC-5069-4D64-BA09-075D5E1C150C}"/>
    <cellStyle name="Normal 20 2" xfId="152" xr:uid="{F1C21BDA-F2D3-4889-B18A-DC6A44D690D1}"/>
    <cellStyle name="Normal 21" xfId="115" xr:uid="{20872B30-5C28-47DC-86E2-776CB8DDBCE2}"/>
    <cellStyle name="Normal 22" xfId="101" xr:uid="{5AA11661-6B16-443D-99D9-B99C258C6389}"/>
    <cellStyle name="Normal 23" xfId="153" xr:uid="{57BB2D7C-2F3E-4FF9-9E40-E42C2ADC4290}"/>
    <cellStyle name="Normal 24" xfId="34" xr:uid="{67513020-7717-494E-A93C-C98E67BC0C94}"/>
    <cellStyle name="Normal 3" xfId="44" xr:uid="{D2410D49-D215-4F78-A078-C894ADE4E617}"/>
    <cellStyle name="Normal 3 2" xfId="45" xr:uid="{17D6AC82-3D3F-4975-8921-BDE1BEF56B5B}"/>
    <cellStyle name="Normal 3 3" xfId="46" xr:uid="{A153FED9-3782-41D0-B46B-B17DA5505F72}"/>
    <cellStyle name="Normal 3 32" xfId="47" xr:uid="{EF1A338A-F05A-4042-A687-458D7A8EFD4D}"/>
    <cellStyle name="Normal 4" xfId="48" xr:uid="{5CE9C502-589A-41FC-A4DB-88217FF8A5BB}"/>
    <cellStyle name="Normal 4 2" xfId="123" xr:uid="{7A38FD74-63F8-4C7C-8E0C-88AB4EDA5BEA}"/>
    <cellStyle name="Normal 5" xfId="72" xr:uid="{7D6D1229-68AB-4757-B477-1CA9DE6B4B20}"/>
    <cellStyle name="Normal 5 2" xfId="49" xr:uid="{B07F0F29-9C11-4072-9451-C4AFF7E0ED7A}"/>
    <cellStyle name="Normal 5 3" xfId="128" xr:uid="{E747D8C7-5ACA-402A-804B-8BE1C7B363E5}"/>
    <cellStyle name="Normal 6" xfId="75" xr:uid="{FA4ED68F-0B62-4D32-85C1-69E433A65736}"/>
    <cellStyle name="Normal 6 2" xfId="129" xr:uid="{04F72940-67ED-4B5F-B213-8B4C4F499533}"/>
    <cellStyle name="Normal 7" xfId="50" xr:uid="{DD72FD47-C013-42E4-8441-51C9C83CB6AC}"/>
    <cellStyle name="Normal 8" xfId="76" xr:uid="{9EA16025-5C2B-4804-9C4E-4E42382B9A44}"/>
    <cellStyle name="Normal 8 2" xfId="130" xr:uid="{81BDD7EB-105A-4E97-BE45-6E667EEDE14B}"/>
    <cellStyle name="Normal 9" xfId="77" xr:uid="{334525D1-9573-4C3F-BB34-24F4DEE0BA56}"/>
    <cellStyle name="Normal 9 2" xfId="131" xr:uid="{20A6A449-44B6-4058-9C6F-FF9A161D4A62}"/>
    <cellStyle name="Nota" xfId="13" builtinId="10" customBuiltin="1"/>
    <cellStyle name="Nota 2" xfId="102" xr:uid="{F782EE07-B975-42CA-9025-C5881E1AC9CE}"/>
    <cellStyle name="Porcentagem" xfId="156" builtinId="5"/>
    <cellStyle name="Porcentagem 2" xfId="126" xr:uid="{5AABC25D-8228-430E-B511-1C0B7F065038}"/>
    <cellStyle name="Porcentagem 3" xfId="53" xr:uid="{01F5014C-6AD8-4FC1-8E43-B6123E3CC4F6}"/>
    <cellStyle name="Ruim" xfId="6" builtinId="27" customBuiltin="1"/>
    <cellStyle name="Saída" xfId="8" builtinId="21" customBuiltin="1"/>
    <cellStyle name="Texto de Aviso" xfId="12" builtinId="11" customBuiltin="1"/>
    <cellStyle name="Texto Explicativo" xfId="14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" builtinId="19" customBuiltin="1"/>
    <cellStyle name="Título 5" xfId="124" xr:uid="{4A6BFF0B-0664-4AC3-8984-08CFBA9C5A77}"/>
    <cellStyle name="Título 6" xfId="51" xr:uid="{4DC12357-9692-4B7A-9548-7DAC4A28E40A}"/>
    <cellStyle name="Total" xfId="15" builtinId="25" customBuiltin="1"/>
    <cellStyle name="Vírgula 2" xfId="71" xr:uid="{78AB88DE-E31C-4260-8027-7A3EF6AA5D54}"/>
    <cellStyle name="Vírgula 2 2" xfId="127" xr:uid="{5EE7DE3A-EE73-4EEC-9C69-C9491FA74D34}"/>
    <cellStyle name="Vírgula 3" xfId="96" xr:uid="{D9E05FE2-15F9-438D-80B3-5CF4C779BC45}"/>
    <cellStyle name="Vírgula 3 2" xfId="148" xr:uid="{39886014-ADFF-4532-86A4-E6D99E8C7B60}"/>
    <cellStyle name="Vírgula 4" xfId="125" xr:uid="{DB3F24C1-6950-4F23-8B23-5D5083DB41B3}"/>
    <cellStyle name="Vírgula 5" xfId="154" xr:uid="{DF310F6A-7623-4F6F-8ECD-5F85760A6CF4}"/>
    <cellStyle name="Vírgula 6" xfId="155" xr:uid="{853E368A-7169-4245-BBA1-D3EB587BBEDA}"/>
    <cellStyle name="Vírgula 7" xfId="52" xr:uid="{44191528-8319-475C-BCBC-B516A5C5047C}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0C08-53A3-4DE8-A1F0-D135D9FAE4AA}">
  <dimension ref="A1:M11"/>
  <sheetViews>
    <sheetView zoomScaleNormal="100" workbookViewId="0">
      <selection activeCell="H14" sqref="H14"/>
    </sheetView>
  </sheetViews>
  <sheetFormatPr defaultRowHeight="15" x14ac:dyDescent="0.25"/>
  <cols>
    <col min="1" max="1" width="76" bestFit="1" customWidth="1"/>
    <col min="2" max="2" width="23.42578125" style="7" customWidth="1"/>
    <col min="3" max="3" width="7.5703125" bestFit="1" customWidth="1"/>
    <col min="4" max="4" width="3.7109375" customWidth="1"/>
    <col min="5" max="5" width="9.140625" bestFit="1" customWidth="1"/>
    <col min="6" max="7" width="10.7109375" bestFit="1" customWidth="1"/>
    <col min="8" max="8" width="101" bestFit="1" customWidth="1"/>
    <col min="12" max="12" width="3" customWidth="1"/>
    <col min="13" max="13" width="15.140625" hidden="1" customWidth="1"/>
  </cols>
  <sheetData>
    <row r="1" spans="1:13" ht="29.25" customHeight="1" x14ac:dyDescent="0.25">
      <c r="A1" s="12" t="s">
        <v>21</v>
      </c>
      <c r="B1" s="13"/>
      <c r="C1" s="14"/>
      <c r="D1" s="14"/>
      <c r="E1" s="14"/>
      <c r="F1" s="14"/>
      <c r="G1" s="14"/>
      <c r="H1" s="15"/>
      <c r="M1" t="s">
        <v>3</v>
      </c>
    </row>
    <row r="2" spans="1:13" x14ac:dyDescent="0.25">
      <c r="A2" s="72"/>
      <c r="B2" s="74" t="s">
        <v>0</v>
      </c>
      <c r="C2" s="76" t="s">
        <v>1</v>
      </c>
      <c r="D2" s="77"/>
      <c r="E2" s="72"/>
      <c r="F2" s="80" t="s">
        <v>6</v>
      </c>
      <c r="G2" s="81"/>
      <c r="H2" s="74" t="s">
        <v>2</v>
      </c>
      <c r="M2" t="s">
        <v>4</v>
      </c>
    </row>
    <row r="3" spans="1:13" x14ac:dyDescent="0.25">
      <c r="A3" s="73"/>
      <c r="B3" s="75"/>
      <c r="C3" s="78"/>
      <c r="D3" s="79"/>
      <c r="E3" s="73"/>
      <c r="F3" s="4" t="s">
        <v>7</v>
      </c>
      <c r="G3" s="4" t="s">
        <v>8</v>
      </c>
      <c r="H3" s="75"/>
    </row>
    <row r="4" spans="1:13" x14ac:dyDescent="0.25">
      <c r="A4" s="17" t="s">
        <v>9</v>
      </c>
      <c r="B4" s="16"/>
      <c r="C4" s="16"/>
      <c r="D4" s="16"/>
      <c r="E4" s="16"/>
      <c r="F4" s="16"/>
      <c r="G4" s="16"/>
      <c r="H4" s="11"/>
      <c r="M4" t="s">
        <v>5</v>
      </c>
    </row>
    <row r="5" spans="1:13" x14ac:dyDescent="0.25">
      <c r="A5" s="1" t="s">
        <v>10</v>
      </c>
      <c r="B5" s="3" t="s">
        <v>15</v>
      </c>
      <c r="C5" s="1"/>
      <c r="D5" s="1"/>
      <c r="E5" s="3"/>
      <c r="F5" s="5">
        <v>44713</v>
      </c>
      <c r="G5" s="1"/>
      <c r="H5" s="6" t="s">
        <v>14</v>
      </c>
    </row>
    <row r="6" spans="1:13" x14ac:dyDescent="0.25">
      <c r="A6" s="2" t="s">
        <v>11</v>
      </c>
      <c r="B6" s="3" t="s">
        <v>15</v>
      </c>
      <c r="C6" s="1"/>
      <c r="D6" s="1"/>
      <c r="E6" s="3"/>
      <c r="F6" s="5">
        <v>44713</v>
      </c>
      <c r="G6" s="1"/>
      <c r="H6" s="1" t="s">
        <v>18</v>
      </c>
    </row>
    <row r="7" spans="1:13" ht="15" customHeight="1" x14ac:dyDescent="0.25">
      <c r="A7" s="1" t="s">
        <v>12</v>
      </c>
      <c r="B7" s="3" t="s">
        <v>15</v>
      </c>
      <c r="C7" s="1"/>
      <c r="D7" s="1"/>
      <c r="E7" s="3"/>
      <c r="F7" s="5">
        <v>44713</v>
      </c>
      <c r="G7" s="1"/>
      <c r="H7" s="6" t="s">
        <v>16</v>
      </c>
    </row>
    <row r="8" spans="1:13" x14ac:dyDescent="0.25">
      <c r="A8" s="2" t="s">
        <v>13</v>
      </c>
      <c r="B8" s="3" t="s">
        <v>15</v>
      </c>
      <c r="C8" s="1"/>
      <c r="D8" s="1"/>
      <c r="E8" s="3"/>
      <c r="F8" s="5">
        <v>44713</v>
      </c>
      <c r="G8" s="1"/>
      <c r="H8" s="1" t="s">
        <v>17</v>
      </c>
    </row>
    <row r="9" spans="1:13" x14ac:dyDescent="0.25">
      <c r="A9" s="2" t="s">
        <v>19</v>
      </c>
      <c r="B9" s="3" t="s">
        <v>15</v>
      </c>
      <c r="C9" s="1"/>
      <c r="D9" s="1"/>
      <c r="E9" s="3"/>
      <c r="F9" s="5">
        <v>44713</v>
      </c>
      <c r="G9" s="1"/>
      <c r="H9" s="1" t="s">
        <v>20</v>
      </c>
    </row>
    <row r="10" spans="1:13" x14ac:dyDescent="0.25">
      <c r="A10" s="2" t="s">
        <v>22</v>
      </c>
      <c r="B10" s="3" t="s">
        <v>15</v>
      </c>
      <c r="C10" s="1"/>
      <c r="D10" s="1"/>
      <c r="E10" s="3"/>
      <c r="F10" s="5">
        <v>44713</v>
      </c>
      <c r="G10" s="1"/>
      <c r="H10" s="18" t="s">
        <v>23</v>
      </c>
    </row>
    <row r="11" spans="1:13" x14ac:dyDescent="0.25">
      <c r="A11" s="8"/>
      <c r="B11" s="9"/>
      <c r="C11" s="10"/>
      <c r="D11" s="10"/>
      <c r="E11" s="9"/>
      <c r="F11" s="9"/>
      <c r="G11" s="10"/>
      <c r="H11" s="10"/>
    </row>
  </sheetData>
  <mergeCells count="5">
    <mergeCell ref="A2:A3"/>
    <mergeCell ref="H2:H3"/>
    <mergeCell ref="C2:E3"/>
    <mergeCell ref="F2:G2"/>
    <mergeCell ref="B2:B3"/>
  </mergeCells>
  <dataValidations count="1">
    <dataValidation type="list" allowBlank="1" showInputMessage="1" showErrorMessage="1" sqref="F11 E5:E11" xr:uid="{76080CF0-3E7F-477E-9148-B99FEE91AEAE}">
      <formula1>$M$1:$M$4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A510-46B7-47B9-B507-A9145EF78A54}">
  <dimension ref="A1:E46"/>
  <sheetViews>
    <sheetView topLeftCell="A25" workbookViewId="0">
      <selection activeCell="A43" sqref="A43:A44"/>
    </sheetView>
  </sheetViews>
  <sheetFormatPr defaultRowHeight="15" x14ac:dyDescent="0.25"/>
  <cols>
    <col min="1" max="1" width="173" customWidth="1"/>
    <col min="4" max="4" width="10" bestFit="1" customWidth="1"/>
    <col min="5" max="5" width="20.85546875" customWidth="1"/>
  </cols>
  <sheetData>
    <row r="1" spans="1:1" x14ac:dyDescent="0.25">
      <c r="A1" s="31" t="s">
        <v>161</v>
      </c>
    </row>
    <row r="2" spans="1:1" x14ac:dyDescent="0.25">
      <c r="A2" s="32" t="s">
        <v>47</v>
      </c>
    </row>
    <row r="3" spans="1:1" x14ac:dyDescent="0.25">
      <c r="A3" s="32"/>
    </row>
    <row r="4" spans="1:1" x14ac:dyDescent="0.25">
      <c r="A4" s="32" t="s">
        <v>132</v>
      </c>
    </row>
    <row r="5" spans="1:1" x14ac:dyDescent="0.25">
      <c r="A5" s="32"/>
    </row>
    <row r="6" spans="1:1" x14ac:dyDescent="0.25">
      <c r="A6" s="32" t="s">
        <v>48</v>
      </c>
    </row>
    <row r="7" spans="1:1" x14ac:dyDescent="0.25">
      <c r="A7" s="32"/>
    </row>
    <row r="8" spans="1:1" x14ac:dyDescent="0.25">
      <c r="A8" s="32" t="s">
        <v>42</v>
      </c>
    </row>
    <row r="9" spans="1:1" x14ac:dyDescent="0.25">
      <c r="A9" s="32" t="s">
        <v>38</v>
      </c>
    </row>
    <row r="10" spans="1:1" x14ac:dyDescent="0.25">
      <c r="A10" s="32" t="s">
        <v>43</v>
      </c>
    </row>
    <row r="11" spans="1:1" x14ac:dyDescent="0.25">
      <c r="A11" s="32" t="s">
        <v>46</v>
      </c>
    </row>
    <row r="12" spans="1:1" x14ac:dyDescent="0.25">
      <c r="A12" s="32" t="s">
        <v>44</v>
      </c>
    </row>
    <row r="13" spans="1:1" x14ac:dyDescent="0.25">
      <c r="A13" s="32" t="s">
        <v>45</v>
      </c>
    </row>
    <row r="14" spans="1:1" x14ac:dyDescent="0.25">
      <c r="A14" s="32" t="s">
        <v>41</v>
      </c>
    </row>
    <row r="15" spans="1:1" x14ac:dyDescent="0.25">
      <c r="A15" s="32"/>
    </row>
    <row r="16" spans="1:1" x14ac:dyDescent="0.25">
      <c r="A16" s="32" t="s">
        <v>37</v>
      </c>
    </row>
    <row r="17" spans="1:5" x14ac:dyDescent="0.25">
      <c r="A17" s="32" t="s">
        <v>38</v>
      </c>
    </row>
    <row r="18" spans="1:5" x14ac:dyDescent="0.25">
      <c r="A18" s="32" t="s">
        <v>39</v>
      </c>
    </row>
    <row r="19" spans="1:5" x14ac:dyDescent="0.25">
      <c r="A19" s="32" t="s">
        <v>40</v>
      </c>
    </row>
    <row r="20" spans="1:5" x14ac:dyDescent="0.25">
      <c r="A20" s="32"/>
    </row>
    <row r="21" spans="1:5" x14ac:dyDescent="0.25">
      <c r="A21" s="32" t="s">
        <v>123</v>
      </c>
    </row>
    <row r="22" spans="1:5" x14ac:dyDescent="0.25">
      <c r="A22" s="32"/>
    </row>
    <row r="23" spans="1:5" x14ac:dyDescent="0.25">
      <c r="A23" s="32" t="s">
        <v>143</v>
      </c>
    </row>
    <row r="24" spans="1:5" x14ac:dyDescent="0.25">
      <c r="A24" s="32"/>
    </row>
    <row r="25" spans="1:5" x14ac:dyDescent="0.25">
      <c r="A25" s="69" t="s">
        <v>200</v>
      </c>
    </row>
    <row r="26" spans="1:5" x14ac:dyDescent="0.25">
      <c r="A26" s="33"/>
    </row>
    <row r="27" spans="1:5" x14ac:dyDescent="0.25">
      <c r="A27" s="48" t="s">
        <v>195</v>
      </c>
      <c r="E27" s="49"/>
    </row>
    <row r="28" spans="1:5" x14ac:dyDescent="0.25">
      <c r="A28" s="48"/>
      <c r="E28" s="49"/>
    </row>
    <row r="29" spans="1:5" x14ac:dyDescent="0.25">
      <c r="A29" s="83" t="s">
        <v>196</v>
      </c>
      <c r="E29" s="49"/>
    </row>
    <row r="30" spans="1:5" x14ac:dyDescent="0.25">
      <c r="E30" s="49"/>
    </row>
    <row r="31" spans="1:5" x14ac:dyDescent="0.25">
      <c r="A31" s="48" t="s">
        <v>197</v>
      </c>
      <c r="E31" s="49"/>
    </row>
    <row r="32" spans="1:5" x14ac:dyDescent="0.25">
      <c r="A32" s="48"/>
      <c r="E32" s="49"/>
    </row>
    <row r="33" spans="1:5" x14ac:dyDescent="0.25">
      <c r="A33" s="83" t="s">
        <v>196</v>
      </c>
      <c r="E33" s="49"/>
    </row>
    <row r="34" spans="1:5" x14ac:dyDescent="0.25">
      <c r="A34" s="34"/>
    </row>
    <row r="35" spans="1:5" x14ac:dyDescent="0.25">
      <c r="A35" s="82" t="s">
        <v>198</v>
      </c>
    </row>
    <row r="36" spans="1:5" x14ac:dyDescent="0.25">
      <c r="A36" s="34"/>
    </row>
    <row r="37" spans="1:5" x14ac:dyDescent="0.25">
      <c r="A37" s="83" t="s">
        <v>196</v>
      </c>
    </row>
    <row r="38" spans="1:5" x14ac:dyDescent="0.25">
      <c r="A38" s="34"/>
    </row>
    <row r="39" spans="1:5" x14ac:dyDescent="0.25">
      <c r="A39" s="82" t="s">
        <v>199</v>
      </c>
    </row>
    <row r="40" spans="1:5" x14ac:dyDescent="0.25">
      <c r="A40" s="34"/>
    </row>
    <row r="41" spans="1:5" x14ac:dyDescent="0.25">
      <c r="A41" s="83" t="s">
        <v>196</v>
      </c>
    </row>
    <row r="42" spans="1:5" x14ac:dyDescent="0.25">
      <c r="A42" s="83"/>
    </row>
    <row r="43" spans="1:5" x14ac:dyDescent="0.25">
      <c r="A43" s="83"/>
    </row>
    <row r="44" spans="1:5" x14ac:dyDescent="0.25">
      <c r="A44" s="45" t="s">
        <v>64</v>
      </c>
    </row>
    <row r="45" spans="1:5" x14ac:dyDescent="0.25">
      <c r="A45" s="36"/>
    </row>
    <row r="46" spans="1:5" ht="15.75" thickBot="1" x14ac:dyDescent="0.3">
      <c r="A46" s="3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15E9-FFFA-4BE6-BA67-7C0033DFBDBF}">
  <dimension ref="A1:E16"/>
  <sheetViews>
    <sheetView tabSelected="1" workbookViewId="0">
      <selection activeCell="E11" sqref="E11"/>
    </sheetView>
  </sheetViews>
  <sheetFormatPr defaultRowHeight="15" x14ac:dyDescent="0.25"/>
  <cols>
    <col min="1" max="1" width="37.7109375" customWidth="1"/>
    <col min="2" max="4" width="20.7109375" style="19" customWidth="1"/>
    <col min="5" max="5" width="126.5703125" customWidth="1"/>
  </cols>
  <sheetData>
    <row r="1" spans="1:5" x14ac:dyDescent="0.25">
      <c r="A1" s="20" t="s">
        <v>32</v>
      </c>
      <c r="B1" s="21" t="s">
        <v>33</v>
      </c>
      <c r="C1" s="21" t="s">
        <v>34</v>
      </c>
      <c r="D1" s="21" t="s">
        <v>35</v>
      </c>
      <c r="E1" s="21" t="s">
        <v>36</v>
      </c>
    </row>
    <row r="2" spans="1:5" x14ac:dyDescent="0.25">
      <c r="A2" s="1" t="s">
        <v>31</v>
      </c>
      <c r="B2" s="22">
        <v>13055043</v>
      </c>
      <c r="C2" s="22">
        <v>13055043</v>
      </c>
      <c r="D2" s="22">
        <f>B2-C2</f>
        <v>0</v>
      </c>
      <c r="E2" s="1"/>
    </row>
    <row r="3" spans="1:5" x14ac:dyDescent="0.25">
      <c r="A3" s="1" t="s">
        <v>24</v>
      </c>
      <c r="B3" s="22">
        <v>1594760</v>
      </c>
      <c r="C3" s="22">
        <v>1677476</v>
      </c>
      <c r="D3" s="22">
        <f t="shared" ref="D3:D10" si="0">B3-C3</f>
        <v>-82716</v>
      </c>
      <c r="E3" s="1"/>
    </row>
    <row r="4" spans="1:5" x14ac:dyDescent="0.25">
      <c r="A4" s="1" t="s">
        <v>25</v>
      </c>
      <c r="B4" s="22">
        <v>4500855</v>
      </c>
      <c r="C4" s="22">
        <v>4143581</v>
      </c>
      <c r="D4" s="22">
        <f t="shared" si="0"/>
        <v>357274</v>
      </c>
      <c r="E4" s="44"/>
    </row>
    <row r="5" spans="1:5" x14ac:dyDescent="0.25">
      <c r="A5" s="1" t="s">
        <v>26</v>
      </c>
      <c r="B5" s="22"/>
      <c r="C5" s="22"/>
      <c r="D5" s="22">
        <f t="shared" si="0"/>
        <v>0</v>
      </c>
      <c r="E5" s="1"/>
    </row>
    <row r="6" spans="1:5" x14ac:dyDescent="0.25">
      <c r="A6" s="1" t="s">
        <v>27</v>
      </c>
      <c r="B6" s="22">
        <v>238756</v>
      </c>
      <c r="C6" s="22">
        <f>144239+806.5+187.23</f>
        <v>145232.73000000001</v>
      </c>
      <c r="D6" s="22">
        <f t="shared" si="0"/>
        <v>93523.26999999999</v>
      </c>
      <c r="E6" s="1"/>
    </row>
    <row r="7" spans="1:5" ht="30" x14ac:dyDescent="0.25">
      <c r="A7" s="1" t="s">
        <v>28</v>
      </c>
      <c r="B7" s="22">
        <f>820000+500000+160000+116444</f>
        <v>1596444</v>
      </c>
      <c r="C7" s="22">
        <v>2283397</v>
      </c>
      <c r="D7" s="22">
        <f t="shared" si="0"/>
        <v>-686953</v>
      </c>
      <c r="E7" s="2" t="s">
        <v>201</v>
      </c>
    </row>
    <row r="8" spans="1:5" x14ac:dyDescent="0.25">
      <c r="A8" s="1" t="s">
        <v>29</v>
      </c>
      <c r="B8" s="22">
        <v>614827</v>
      </c>
      <c r="C8" s="22">
        <v>590363</v>
      </c>
      <c r="D8" s="22">
        <f t="shared" si="0"/>
        <v>24464</v>
      </c>
      <c r="E8" s="1"/>
    </row>
    <row r="9" spans="1:5" x14ac:dyDescent="0.25">
      <c r="A9" s="1" t="s">
        <v>30</v>
      </c>
      <c r="B9" s="22">
        <v>911573</v>
      </c>
      <c r="C9" s="22">
        <v>928016</v>
      </c>
      <c r="D9" s="22">
        <f t="shared" si="0"/>
        <v>-16443</v>
      </c>
      <c r="E9" s="1"/>
    </row>
    <row r="10" spans="1:5" x14ac:dyDescent="0.25">
      <c r="A10" s="1" t="s">
        <v>90</v>
      </c>
      <c r="B10" s="22">
        <v>1840000</v>
      </c>
      <c r="C10" s="22">
        <v>1840000</v>
      </c>
      <c r="D10" s="22">
        <f t="shared" si="0"/>
        <v>0</v>
      </c>
    </row>
    <row r="11" spans="1:5" ht="15.75" thickBot="1" x14ac:dyDescent="0.3"/>
    <row r="12" spans="1:5" x14ac:dyDescent="0.25">
      <c r="B12" s="24">
        <f>SUM(B3:B11)</f>
        <v>11297215</v>
      </c>
      <c r="C12" s="25">
        <f>SUM(C3:C11)</f>
        <v>11608065.73</v>
      </c>
      <c r="D12" s="26">
        <f>B12-C12</f>
        <v>-310850.73000000045</v>
      </c>
      <c r="E12" s="23"/>
    </row>
    <row r="13" spans="1:5" x14ac:dyDescent="0.25">
      <c r="B13" s="27"/>
      <c r="D13" s="28"/>
    </row>
    <row r="14" spans="1:5" ht="15.75" thickBot="1" x14ac:dyDescent="0.3">
      <c r="B14" s="29"/>
      <c r="C14" s="30"/>
      <c r="D14" s="55">
        <f>D12/B12</f>
        <v>-2.7515695682520023E-2</v>
      </c>
    </row>
    <row r="15" spans="1:5" x14ac:dyDescent="0.25">
      <c r="E15" s="56"/>
    </row>
    <row r="16" spans="1:5" x14ac:dyDescent="0.25">
      <c r="E16" s="56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EBFC-6F0D-4C3F-A4D9-B3C2FCF055D1}">
  <dimension ref="A2:M483"/>
  <sheetViews>
    <sheetView topLeftCell="A464" workbookViewId="0">
      <selection activeCell="J11" sqref="J11"/>
    </sheetView>
  </sheetViews>
  <sheetFormatPr defaultRowHeight="15" x14ac:dyDescent="0.25"/>
  <cols>
    <col min="1" max="1" width="7.42578125" customWidth="1"/>
    <col min="2" max="2" width="29.85546875" customWidth="1"/>
    <col min="3" max="3" width="23" style="37" customWidth="1"/>
    <col min="4" max="4" width="58.42578125" style="37" customWidth="1"/>
    <col min="5" max="5" width="14.5703125" style="52" customWidth="1"/>
    <col min="6" max="6" width="10.140625" style="70" customWidth="1"/>
    <col min="7" max="7" width="9.7109375" style="70" customWidth="1"/>
    <col min="8" max="8" width="9.42578125" style="70" customWidth="1"/>
    <col min="9" max="9" width="13.7109375" style="52" customWidth="1"/>
    <col min="10" max="10" width="18.7109375" style="37" customWidth="1"/>
    <col min="13" max="13" width="14.5703125" style="54" bestFit="1" customWidth="1"/>
  </cols>
  <sheetData>
    <row r="2" spans="1:13" x14ac:dyDescent="0.25">
      <c r="I2" s="50" t="s">
        <v>49</v>
      </c>
      <c r="J2" s="57">
        <f>M4/I4</f>
        <v>-33.30658289620969</v>
      </c>
      <c r="L2" s="7"/>
      <c r="M2" s="38"/>
    </row>
    <row r="3" spans="1:13" x14ac:dyDescent="0.25">
      <c r="I3" s="51"/>
      <c r="J3" s="52"/>
      <c r="L3" s="7"/>
      <c r="M3" s="38"/>
    </row>
    <row r="4" spans="1:13" ht="15.75" thickBot="1" x14ac:dyDescent="0.3">
      <c r="I4" s="51">
        <f>SUBTOTAL(9,I6:I483)</f>
        <v>6503363.5099999951</v>
      </c>
      <c r="J4" s="52"/>
      <c r="L4" s="7"/>
      <c r="M4" s="38">
        <f>SUBTOTAL(9,M6:M512)</f>
        <v>-216604815.85000005</v>
      </c>
    </row>
    <row r="5" spans="1:13" ht="11.25" customHeight="1" x14ac:dyDescent="0.25">
      <c r="A5" s="39" t="s">
        <v>50</v>
      </c>
      <c r="B5" s="39" t="s">
        <v>51</v>
      </c>
      <c r="C5" s="60" t="s">
        <v>52</v>
      </c>
      <c r="D5" s="60" t="s">
        <v>53</v>
      </c>
      <c r="E5" s="60" t="s">
        <v>54</v>
      </c>
      <c r="F5" s="71" t="s">
        <v>55</v>
      </c>
      <c r="G5" s="71" t="s">
        <v>56</v>
      </c>
      <c r="H5" s="71" t="s">
        <v>57</v>
      </c>
      <c r="I5" s="40" t="s">
        <v>58</v>
      </c>
      <c r="J5" s="41" t="s">
        <v>59</v>
      </c>
      <c r="L5" s="39" t="s">
        <v>60</v>
      </c>
      <c r="M5" s="53" t="s">
        <v>58</v>
      </c>
    </row>
    <row r="6" spans="1:13" ht="11.25" customHeight="1" x14ac:dyDescent="0.25">
      <c r="A6" s="42">
        <v>389</v>
      </c>
      <c r="B6" s="59" t="s">
        <v>61</v>
      </c>
      <c r="C6" s="47" t="s">
        <v>62</v>
      </c>
      <c r="D6" s="58" t="s">
        <v>98</v>
      </c>
      <c r="E6" s="61">
        <v>128248</v>
      </c>
      <c r="F6" s="43">
        <v>45019</v>
      </c>
      <c r="G6" s="43">
        <v>45079</v>
      </c>
      <c r="H6" s="43">
        <v>45078</v>
      </c>
      <c r="I6" s="62">
        <v>160.5</v>
      </c>
      <c r="J6" s="42"/>
      <c r="L6">
        <f>F6-G6</f>
        <v>-60</v>
      </c>
      <c r="M6" s="54">
        <f>L6*I6</f>
        <v>-9630</v>
      </c>
    </row>
    <row r="7" spans="1:13" ht="11.25" customHeight="1" x14ac:dyDescent="0.25">
      <c r="A7" s="42">
        <v>389</v>
      </c>
      <c r="B7" s="59" t="s">
        <v>61</v>
      </c>
      <c r="C7" s="47" t="s">
        <v>62</v>
      </c>
      <c r="D7" s="58" t="s">
        <v>98</v>
      </c>
      <c r="E7" s="61">
        <v>128248</v>
      </c>
      <c r="F7" s="43">
        <v>45019</v>
      </c>
      <c r="G7" s="43">
        <v>45049</v>
      </c>
      <c r="H7" s="43">
        <v>45078</v>
      </c>
      <c r="I7" s="62">
        <v>160.5</v>
      </c>
      <c r="J7" s="42"/>
      <c r="L7">
        <f t="shared" ref="L7:L96" si="0">F7-G7</f>
        <v>-30</v>
      </c>
      <c r="M7" s="54">
        <f>L7*I7</f>
        <v>-4815</v>
      </c>
    </row>
    <row r="8" spans="1:13" ht="11.25" customHeight="1" x14ac:dyDescent="0.25">
      <c r="A8" s="42">
        <v>389</v>
      </c>
      <c r="B8" s="59" t="s">
        <v>61</v>
      </c>
      <c r="C8" s="47" t="s">
        <v>62</v>
      </c>
      <c r="D8" s="58" t="s">
        <v>71</v>
      </c>
      <c r="E8" s="61">
        <v>511828</v>
      </c>
      <c r="F8" s="43">
        <v>45048</v>
      </c>
      <c r="G8" s="43">
        <v>45078</v>
      </c>
      <c r="H8" s="43">
        <v>45078</v>
      </c>
      <c r="I8" s="62">
        <v>768</v>
      </c>
      <c r="J8" s="42"/>
      <c r="L8">
        <f t="shared" si="0"/>
        <v>-30</v>
      </c>
      <c r="M8" s="54">
        <f t="shared" ref="M8:M45" si="1">L8*I8</f>
        <v>-23040</v>
      </c>
    </row>
    <row r="9" spans="1:13" ht="11.25" customHeight="1" x14ac:dyDescent="0.25">
      <c r="A9" s="42">
        <v>389</v>
      </c>
      <c r="B9" s="59" t="s">
        <v>61</v>
      </c>
      <c r="C9" s="47" t="s">
        <v>62</v>
      </c>
      <c r="D9" s="58" t="s">
        <v>98</v>
      </c>
      <c r="E9" s="61">
        <v>129537</v>
      </c>
      <c r="F9" s="43">
        <v>45050</v>
      </c>
      <c r="G9" s="43">
        <v>45078</v>
      </c>
      <c r="H9" s="43">
        <v>45078</v>
      </c>
      <c r="I9" s="62">
        <v>778</v>
      </c>
      <c r="J9" s="42"/>
      <c r="L9">
        <f t="shared" si="0"/>
        <v>-28</v>
      </c>
      <c r="M9" s="54">
        <f t="shared" si="1"/>
        <v>-21784</v>
      </c>
    </row>
    <row r="10" spans="1:13" ht="11.25" customHeight="1" x14ac:dyDescent="0.25">
      <c r="A10" s="42">
        <v>389</v>
      </c>
      <c r="B10" s="59" t="s">
        <v>61</v>
      </c>
      <c r="C10" s="47" t="s">
        <v>62</v>
      </c>
      <c r="D10" s="58" t="s">
        <v>70</v>
      </c>
      <c r="E10" s="61">
        <v>335</v>
      </c>
      <c r="F10" s="43">
        <v>45049</v>
      </c>
      <c r="G10" s="43">
        <v>45079</v>
      </c>
      <c r="H10" s="43">
        <v>45078</v>
      </c>
      <c r="I10" s="62">
        <v>1140</v>
      </c>
      <c r="J10" s="42"/>
      <c r="L10">
        <f t="shared" si="0"/>
        <v>-30</v>
      </c>
      <c r="M10" s="54">
        <f t="shared" si="1"/>
        <v>-34200</v>
      </c>
    </row>
    <row r="11" spans="1:13" ht="11.25" customHeight="1" x14ac:dyDescent="0.25">
      <c r="A11" s="42">
        <v>389</v>
      </c>
      <c r="B11" s="59" t="s">
        <v>61</v>
      </c>
      <c r="C11" s="47" t="s">
        <v>62</v>
      </c>
      <c r="D11" s="58" t="s">
        <v>98</v>
      </c>
      <c r="E11" s="61">
        <v>129556</v>
      </c>
      <c r="F11" s="43">
        <v>45051</v>
      </c>
      <c r="G11" s="43">
        <v>45079</v>
      </c>
      <c r="H11" s="43">
        <v>45078</v>
      </c>
      <c r="I11" s="62">
        <v>1837.5</v>
      </c>
      <c r="J11" s="42"/>
      <c r="L11">
        <f t="shared" si="0"/>
        <v>-28</v>
      </c>
      <c r="M11" s="54">
        <f t="shared" si="1"/>
        <v>-51450</v>
      </c>
    </row>
    <row r="12" spans="1:13" ht="11.25" customHeight="1" x14ac:dyDescent="0.25">
      <c r="A12" s="42">
        <v>389</v>
      </c>
      <c r="B12" s="59" t="s">
        <v>61</v>
      </c>
      <c r="C12" s="47" t="s">
        <v>62</v>
      </c>
      <c r="D12" s="58" t="s">
        <v>164</v>
      </c>
      <c r="E12" s="61">
        <v>73627</v>
      </c>
      <c r="F12" s="43">
        <v>45043</v>
      </c>
      <c r="G12" s="43">
        <v>45078</v>
      </c>
      <c r="H12" s="43">
        <v>45078</v>
      </c>
      <c r="I12" s="62">
        <v>2220</v>
      </c>
      <c r="J12" s="42"/>
      <c r="L12">
        <f t="shared" si="0"/>
        <v>-35</v>
      </c>
      <c r="M12" s="54">
        <f t="shared" si="1"/>
        <v>-77700</v>
      </c>
    </row>
    <row r="13" spans="1:13" ht="11.25" customHeight="1" x14ac:dyDescent="0.25">
      <c r="A13" s="42">
        <v>389</v>
      </c>
      <c r="B13" s="59" t="s">
        <v>61</v>
      </c>
      <c r="C13" s="47" t="s">
        <v>62</v>
      </c>
      <c r="D13" s="58" t="s">
        <v>78</v>
      </c>
      <c r="E13" s="61">
        <v>245449</v>
      </c>
      <c r="F13" s="43">
        <v>45057</v>
      </c>
      <c r="G13" s="43">
        <v>45078</v>
      </c>
      <c r="H13" s="43">
        <v>45078</v>
      </c>
      <c r="I13" s="62">
        <v>7448</v>
      </c>
      <c r="J13" s="42"/>
      <c r="L13">
        <f t="shared" si="0"/>
        <v>-21</v>
      </c>
      <c r="M13" s="54">
        <f t="shared" si="1"/>
        <v>-156408</v>
      </c>
    </row>
    <row r="14" spans="1:13" ht="11.25" customHeight="1" x14ac:dyDescent="0.25">
      <c r="A14" s="42">
        <v>389</v>
      </c>
      <c r="B14" s="59" t="s">
        <v>61</v>
      </c>
      <c r="C14" s="47" t="s">
        <v>62</v>
      </c>
      <c r="D14" s="58" t="s">
        <v>78</v>
      </c>
      <c r="E14" s="61">
        <v>245452</v>
      </c>
      <c r="F14" s="43">
        <v>45057</v>
      </c>
      <c r="G14" s="43">
        <v>45078</v>
      </c>
      <c r="H14" s="43">
        <v>45078</v>
      </c>
      <c r="I14" s="62">
        <v>7448</v>
      </c>
      <c r="J14" s="42"/>
      <c r="L14">
        <f t="shared" si="0"/>
        <v>-21</v>
      </c>
      <c r="M14" s="54">
        <f t="shared" si="1"/>
        <v>-156408</v>
      </c>
    </row>
    <row r="15" spans="1:13" ht="11.25" customHeight="1" x14ac:dyDescent="0.25">
      <c r="A15" s="42">
        <v>389</v>
      </c>
      <c r="B15" s="59" t="s">
        <v>61</v>
      </c>
      <c r="C15" s="47" t="s">
        <v>62</v>
      </c>
      <c r="D15" s="58" t="s">
        <v>78</v>
      </c>
      <c r="E15" s="61">
        <v>245510</v>
      </c>
      <c r="F15" s="43">
        <v>45058</v>
      </c>
      <c r="G15" s="43">
        <v>45079</v>
      </c>
      <c r="H15" s="43">
        <v>45078</v>
      </c>
      <c r="I15" s="62">
        <v>7448</v>
      </c>
      <c r="J15" s="42"/>
      <c r="L15">
        <f t="shared" si="0"/>
        <v>-21</v>
      </c>
      <c r="M15" s="54">
        <f t="shared" si="1"/>
        <v>-156408</v>
      </c>
    </row>
    <row r="16" spans="1:13" ht="11.25" customHeight="1" x14ac:dyDescent="0.25">
      <c r="A16" s="42">
        <v>389</v>
      </c>
      <c r="B16" s="59" t="s">
        <v>61</v>
      </c>
      <c r="C16" s="47" t="s">
        <v>62</v>
      </c>
      <c r="D16" s="58" t="s">
        <v>78</v>
      </c>
      <c r="E16" s="61">
        <v>245514</v>
      </c>
      <c r="F16" s="43">
        <v>45058</v>
      </c>
      <c r="G16" s="43">
        <v>45079</v>
      </c>
      <c r="H16" s="43">
        <v>45078</v>
      </c>
      <c r="I16" s="62">
        <v>7448</v>
      </c>
      <c r="J16" s="42"/>
      <c r="L16">
        <f t="shared" si="0"/>
        <v>-21</v>
      </c>
      <c r="M16" s="54">
        <f t="shared" si="1"/>
        <v>-156408</v>
      </c>
    </row>
    <row r="17" spans="1:13" ht="11.25" customHeight="1" x14ac:dyDescent="0.25">
      <c r="A17" s="42">
        <v>389</v>
      </c>
      <c r="B17" s="59" t="s">
        <v>61</v>
      </c>
      <c r="C17" s="47" t="s">
        <v>62</v>
      </c>
      <c r="D17" s="58" t="s">
        <v>155</v>
      </c>
      <c r="E17" s="61">
        <v>6108</v>
      </c>
      <c r="F17" s="43">
        <v>45041</v>
      </c>
      <c r="G17" s="43">
        <v>45079</v>
      </c>
      <c r="H17" s="43">
        <v>45078</v>
      </c>
      <c r="I17" s="62">
        <v>10268</v>
      </c>
      <c r="J17" s="42"/>
      <c r="L17">
        <f t="shared" si="0"/>
        <v>-38</v>
      </c>
      <c r="M17" s="54">
        <f t="shared" si="1"/>
        <v>-390184</v>
      </c>
    </row>
    <row r="18" spans="1:13" ht="11.25" customHeight="1" x14ac:dyDescent="0.25">
      <c r="A18" s="42">
        <v>389</v>
      </c>
      <c r="B18" s="59" t="s">
        <v>61</v>
      </c>
      <c r="C18" s="47" t="s">
        <v>62</v>
      </c>
      <c r="D18" s="58" t="s">
        <v>133</v>
      </c>
      <c r="E18" s="61">
        <v>16132</v>
      </c>
      <c r="F18" s="43">
        <v>45051</v>
      </c>
      <c r="G18" s="43">
        <v>45100</v>
      </c>
      <c r="H18" s="43">
        <v>45078</v>
      </c>
      <c r="I18" s="62">
        <v>19038.009999999998</v>
      </c>
      <c r="J18" s="42"/>
      <c r="L18">
        <f t="shared" si="0"/>
        <v>-49</v>
      </c>
      <c r="M18" s="54">
        <f t="shared" si="1"/>
        <v>-932862.48999999987</v>
      </c>
    </row>
    <row r="19" spans="1:13" ht="11.25" customHeight="1" x14ac:dyDescent="0.25">
      <c r="A19" s="42">
        <v>389</v>
      </c>
      <c r="B19" s="59" t="s">
        <v>61</v>
      </c>
      <c r="C19" s="47" t="s">
        <v>62</v>
      </c>
      <c r="D19" s="58" t="s">
        <v>133</v>
      </c>
      <c r="E19" s="61">
        <v>16132</v>
      </c>
      <c r="F19" s="43">
        <v>45051</v>
      </c>
      <c r="G19" s="43">
        <v>45079</v>
      </c>
      <c r="H19" s="43">
        <v>45078</v>
      </c>
      <c r="I19" s="62">
        <v>19038.009999999998</v>
      </c>
      <c r="J19" s="42"/>
      <c r="L19">
        <f t="shared" si="0"/>
        <v>-28</v>
      </c>
      <c r="M19" s="54">
        <f t="shared" si="1"/>
        <v>-533064.27999999991</v>
      </c>
    </row>
    <row r="20" spans="1:13" ht="11.25" customHeight="1" x14ac:dyDescent="0.25">
      <c r="A20" s="42">
        <v>389</v>
      </c>
      <c r="B20" s="59" t="s">
        <v>61</v>
      </c>
      <c r="C20" s="47" t="s">
        <v>62</v>
      </c>
      <c r="D20" s="58" t="s">
        <v>133</v>
      </c>
      <c r="E20" s="61">
        <v>16132</v>
      </c>
      <c r="F20" s="43">
        <v>45051</v>
      </c>
      <c r="G20" s="43">
        <v>45086</v>
      </c>
      <c r="H20" s="43">
        <v>45078</v>
      </c>
      <c r="I20" s="62">
        <v>19038.009999999998</v>
      </c>
      <c r="J20" s="42"/>
      <c r="L20">
        <f t="shared" si="0"/>
        <v>-35</v>
      </c>
      <c r="M20" s="54">
        <f t="shared" si="1"/>
        <v>-666330.35</v>
      </c>
    </row>
    <row r="21" spans="1:13" ht="11.25" customHeight="1" x14ac:dyDescent="0.25">
      <c r="A21" s="42">
        <v>389</v>
      </c>
      <c r="B21" s="59" t="s">
        <v>61</v>
      </c>
      <c r="C21" s="47" t="s">
        <v>62</v>
      </c>
      <c r="D21" s="58" t="s">
        <v>133</v>
      </c>
      <c r="E21" s="61">
        <v>16132</v>
      </c>
      <c r="F21" s="43">
        <v>45051</v>
      </c>
      <c r="G21" s="43">
        <v>45093</v>
      </c>
      <c r="H21" s="43">
        <v>45078</v>
      </c>
      <c r="I21" s="62">
        <v>19038.009999999998</v>
      </c>
      <c r="J21" s="42"/>
      <c r="L21">
        <f t="shared" si="0"/>
        <v>-42</v>
      </c>
      <c r="M21" s="54">
        <f t="shared" si="1"/>
        <v>-799596.41999999993</v>
      </c>
    </row>
    <row r="22" spans="1:13" ht="11.25" customHeight="1" x14ac:dyDescent="0.25">
      <c r="A22" s="42">
        <v>389</v>
      </c>
      <c r="B22" s="59" t="s">
        <v>61</v>
      </c>
      <c r="C22" s="47" t="s">
        <v>62</v>
      </c>
      <c r="D22" s="58" t="s">
        <v>72</v>
      </c>
      <c r="E22" s="61">
        <v>5317</v>
      </c>
      <c r="F22" s="43">
        <v>45019</v>
      </c>
      <c r="G22" s="43">
        <v>45049</v>
      </c>
      <c r="H22" s="43">
        <v>45078</v>
      </c>
      <c r="I22" s="62">
        <v>19090</v>
      </c>
      <c r="J22" s="42"/>
      <c r="L22">
        <f t="shared" si="0"/>
        <v>-30</v>
      </c>
      <c r="M22" s="54">
        <f t="shared" si="1"/>
        <v>-572700</v>
      </c>
    </row>
    <row r="23" spans="1:13" ht="11.25" customHeight="1" x14ac:dyDescent="0.25">
      <c r="A23" s="42">
        <v>389</v>
      </c>
      <c r="B23" s="59" t="s">
        <v>61</v>
      </c>
      <c r="C23" s="47" t="s">
        <v>62</v>
      </c>
      <c r="D23" s="58" t="s">
        <v>72</v>
      </c>
      <c r="E23" s="61">
        <v>5317</v>
      </c>
      <c r="F23" s="43">
        <v>45019</v>
      </c>
      <c r="G23" s="43">
        <v>45079</v>
      </c>
      <c r="H23" s="43">
        <v>45078</v>
      </c>
      <c r="I23" s="62">
        <v>19090</v>
      </c>
      <c r="J23" s="42"/>
      <c r="L23">
        <f t="shared" si="0"/>
        <v>-60</v>
      </c>
      <c r="M23" s="54">
        <f t="shared" si="1"/>
        <v>-1145400</v>
      </c>
    </row>
    <row r="24" spans="1:13" ht="11.25" customHeight="1" x14ac:dyDescent="0.25">
      <c r="A24" s="42">
        <v>389</v>
      </c>
      <c r="B24" s="59" t="s">
        <v>61</v>
      </c>
      <c r="C24" s="47" t="s">
        <v>62</v>
      </c>
      <c r="D24" s="58" t="s">
        <v>72</v>
      </c>
      <c r="E24" s="61">
        <v>5317</v>
      </c>
      <c r="F24" s="43">
        <v>45019</v>
      </c>
      <c r="G24" s="43">
        <v>45110</v>
      </c>
      <c r="H24" s="43">
        <v>45078</v>
      </c>
      <c r="I24" s="62">
        <v>19090</v>
      </c>
      <c r="J24" s="42"/>
      <c r="L24">
        <f t="shared" si="0"/>
        <v>-91</v>
      </c>
      <c r="M24" s="54">
        <f t="shared" si="1"/>
        <v>-1737190</v>
      </c>
    </row>
    <row r="25" spans="1:13" ht="11.25" customHeight="1" x14ac:dyDescent="0.25">
      <c r="A25" s="42">
        <v>389</v>
      </c>
      <c r="B25" s="59" t="s">
        <v>61</v>
      </c>
      <c r="C25" s="47" t="s">
        <v>62</v>
      </c>
      <c r="D25" s="58" t="s">
        <v>133</v>
      </c>
      <c r="E25" s="61">
        <v>16116</v>
      </c>
      <c r="F25" s="43">
        <v>45050</v>
      </c>
      <c r="G25" s="43">
        <v>45092</v>
      </c>
      <c r="H25" s="43">
        <v>45078</v>
      </c>
      <c r="I25" s="62">
        <v>67263.38</v>
      </c>
      <c r="J25" s="42"/>
      <c r="L25">
        <f t="shared" si="0"/>
        <v>-42</v>
      </c>
      <c r="M25" s="54">
        <f t="shared" si="1"/>
        <v>-2825061.96</v>
      </c>
    </row>
    <row r="26" spans="1:13" ht="11.25" customHeight="1" x14ac:dyDescent="0.25">
      <c r="A26" s="42">
        <v>389</v>
      </c>
      <c r="B26" s="59" t="s">
        <v>61</v>
      </c>
      <c r="C26" s="47" t="s">
        <v>62</v>
      </c>
      <c r="D26" s="58" t="s">
        <v>133</v>
      </c>
      <c r="E26" s="61">
        <v>16116</v>
      </c>
      <c r="F26" s="43">
        <v>45050</v>
      </c>
      <c r="G26" s="43">
        <v>45099</v>
      </c>
      <c r="H26" s="43">
        <v>45078</v>
      </c>
      <c r="I26" s="62">
        <v>67263.38</v>
      </c>
      <c r="J26" s="42"/>
      <c r="L26">
        <f t="shared" si="0"/>
        <v>-49</v>
      </c>
      <c r="M26" s="54">
        <f t="shared" si="1"/>
        <v>-3295905.62</v>
      </c>
    </row>
    <row r="27" spans="1:13" ht="11.25" customHeight="1" x14ac:dyDescent="0.25">
      <c r="A27" s="42">
        <v>389</v>
      </c>
      <c r="B27" s="59" t="s">
        <v>61</v>
      </c>
      <c r="C27" s="47" t="s">
        <v>62</v>
      </c>
      <c r="D27" s="58" t="s">
        <v>133</v>
      </c>
      <c r="E27" s="61">
        <v>16116</v>
      </c>
      <c r="F27" s="43">
        <v>45050</v>
      </c>
      <c r="G27" s="43">
        <v>45078</v>
      </c>
      <c r="H27" s="43">
        <v>45078</v>
      </c>
      <c r="I27" s="62">
        <v>67263.38</v>
      </c>
      <c r="J27" s="42"/>
      <c r="L27">
        <f t="shared" si="0"/>
        <v>-28</v>
      </c>
      <c r="M27" s="54">
        <f t="shared" si="1"/>
        <v>-1883374.6400000001</v>
      </c>
    </row>
    <row r="28" spans="1:13" ht="11.25" customHeight="1" x14ac:dyDescent="0.25">
      <c r="A28" s="42">
        <v>389</v>
      </c>
      <c r="B28" s="59" t="s">
        <v>61</v>
      </c>
      <c r="C28" s="47" t="s">
        <v>62</v>
      </c>
      <c r="D28" s="58" t="s">
        <v>133</v>
      </c>
      <c r="E28" s="61">
        <v>16116</v>
      </c>
      <c r="F28" s="43">
        <v>45050</v>
      </c>
      <c r="G28" s="43">
        <v>45085</v>
      </c>
      <c r="H28" s="43">
        <v>45078</v>
      </c>
      <c r="I28" s="62">
        <v>67263.38</v>
      </c>
      <c r="J28" s="42"/>
      <c r="L28">
        <f t="shared" si="0"/>
        <v>-35</v>
      </c>
      <c r="M28" s="54">
        <f>L28*I28</f>
        <v>-2354218.3000000003</v>
      </c>
    </row>
    <row r="29" spans="1:13" ht="11.25" customHeight="1" x14ac:dyDescent="0.25">
      <c r="A29" s="42">
        <v>389</v>
      </c>
      <c r="B29" s="59" t="s">
        <v>61</v>
      </c>
      <c r="C29" s="47" t="s">
        <v>62</v>
      </c>
      <c r="D29" s="58" t="s">
        <v>78</v>
      </c>
      <c r="E29" s="61">
        <v>245559</v>
      </c>
      <c r="F29" s="43">
        <v>45061</v>
      </c>
      <c r="G29" s="43">
        <v>45082</v>
      </c>
      <c r="H29" s="43">
        <v>45082</v>
      </c>
      <c r="I29" s="62">
        <v>7868</v>
      </c>
      <c r="J29" s="42"/>
      <c r="L29">
        <f t="shared" si="0"/>
        <v>-21</v>
      </c>
      <c r="M29" s="54">
        <f t="shared" si="1"/>
        <v>-165228</v>
      </c>
    </row>
    <row r="30" spans="1:13" ht="11.25" customHeight="1" x14ac:dyDescent="0.25">
      <c r="A30" s="42">
        <v>389</v>
      </c>
      <c r="B30" s="59" t="s">
        <v>61</v>
      </c>
      <c r="C30" s="47" t="s">
        <v>62</v>
      </c>
      <c r="D30" s="58" t="s">
        <v>78</v>
      </c>
      <c r="E30" s="61">
        <v>245569</v>
      </c>
      <c r="F30" s="43">
        <v>45061</v>
      </c>
      <c r="G30" s="43">
        <v>45082</v>
      </c>
      <c r="H30" s="43">
        <v>45082</v>
      </c>
      <c r="I30" s="62">
        <v>7868</v>
      </c>
      <c r="J30" s="42"/>
      <c r="L30">
        <f t="shared" si="0"/>
        <v>-21</v>
      </c>
      <c r="M30" s="54">
        <f t="shared" si="1"/>
        <v>-165228</v>
      </c>
    </row>
    <row r="31" spans="1:13" ht="11.25" customHeight="1" x14ac:dyDescent="0.25">
      <c r="A31" s="42">
        <v>389</v>
      </c>
      <c r="B31" s="59" t="s">
        <v>61</v>
      </c>
      <c r="C31" s="47" t="s">
        <v>62</v>
      </c>
      <c r="D31" s="58" t="s">
        <v>78</v>
      </c>
      <c r="E31" s="61">
        <v>245931</v>
      </c>
      <c r="F31" s="43">
        <v>45065</v>
      </c>
      <c r="G31" s="43">
        <v>45086</v>
      </c>
      <c r="H31" s="43">
        <v>45082</v>
      </c>
      <c r="I31" s="62">
        <v>7868</v>
      </c>
      <c r="J31" s="42"/>
      <c r="L31">
        <f t="shared" si="0"/>
        <v>-21</v>
      </c>
      <c r="M31" s="54">
        <f t="shared" si="1"/>
        <v>-165228</v>
      </c>
    </row>
    <row r="32" spans="1:13" ht="11.25" customHeight="1" x14ac:dyDescent="0.25">
      <c r="A32" s="42">
        <v>389</v>
      </c>
      <c r="B32" s="59" t="s">
        <v>61</v>
      </c>
      <c r="C32" s="47" t="s">
        <v>62</v>
      </c>
      <c r="D32" s="58" t="s">
        <v>78</v>
      </c>
      <c r="E32" s="61">
        <v>245929</v>
      </c>
      <c r="F32" s="43">
        <v>45065</v>
      </c>
      <c r="G32" s="43">
        <v>45086</v>
      </c>
      <c r="H32" s="43">
        <v>45082</v>
      </c>
      <c r="I32" s="62">
        <v>7868</v>
      </c>
      <c r="J32" s="42"/>
      <c r="L32">
        <f t="shared" si="0"/>
        <v>-21</v>
      </c>
      <c r="M32" s="54">
        <f t="shared" si="1"/>
        <v>-165228</v>
      </c>
    </row>
    <row r="33" spans="1:13" ht="11.25" customHeight="1" x14ac:dyDescent="0.25">
      <c r="A33" s="42">
        <v>389</v>
      </c>
      <c r="B33" s="59" t="s">
        <v>61</v>
      </c>
      <c r="C33" s="47" t="s">
        <v>62</v>
      </c>
      <c r="D33" s="58" t="s">
        <v>78</v>
      </c>
      <c r="E33" s="61">
        <v>245924</v>
      </c>
      <c r="F33" s="43">
        <v>45065</v>
      </c>
      <c r="G33" s="43">
        <v>45086</v>
      </c>
      <c r="H33" s="43">
        <v>45082</v>
      </c>
      <c r="I33" s="62">
        <v>7868</v>
      </c>
      <c r="J33" s="42"/>
      <c r="L33">
        <f t="shared" si="0"/>
        <v>-21</v>
      </c>
      <c r="M33" s="54">
        <f t="shared" si="1"/>
        <v>-165228</v>
      </c>
    </row>
    <row r="34" spans="1:13" ht="11.25" customHeight="1" x14ac:dyDescent="0.25">
      <c r="A34" s="42">
        <v>389</v>
      </c>
      <c r="B34" s="59" t="s">
        <v>61</v>
      </c>
      <c r="C34" s="47" t="s">
        <v>62</v>
      </c>
      <c r="D34" s="58" t="s">
        <v>78</v>
      </c>
      <c r="E34" s="61">
        <v>245944</v>
      </c>
      <c r="F34" s="43">
        <v>45065</v>
      </c>
      <c r="G34" s="43">
        <v>45086</v>
      </c>
      <c r="H34" s="43">
        <v>45082</v>
      </c>
      <c r="I34" s="62">
        <v>7868</v>
      </c>
      <c r="J34" s="42"/>
      <c r="L34">
        <f t="shared" si="0"/>
        <v>-21</v>
      </c>
      <c r="M34" s="54">
        <f t="shared" si="1"/>
        <v>-165228</v>
      </c>
    </row>
    <row r="35" spans="1:13" ht="11.25" customHeight="1" x14ac:dyDescent="0.25">
      <c r="A35" s="42">
        <v>389</v>
      </c>
      <c r="B35" s="59" t="s">
        <v>61</v>
      </c>
      <c r="C35" s="47" t="s">
        <v>62</v>
      </c>
      <c r="D35" s="58" t="s">
        <v>160</v>
      </c>
      <c r="E35" s="61">
        <v>16158</v>
      </c>
      <c r="F35" s="43">
        <v>45065</v>
      </c>
      <c r="G35" s="43">
        <v>45077</v>
      </c>
      <c r="H35" s="43">
        <v>45082</v>
      </c>
      <c r="I35" s="62">
        <v>52074</v>
      </c>
      <c r="J35" s="42"/>
      <c r="L35">
        <f t="shared" si="0"/>
        <v>-12</v>
      </c>
      <c r="M35" s="54">
        <f t="shared" si="1"/>
        <v>-624888</v>
      </c>
    </row>
    <row r="36" spans="1:13" ht="11.25" customHeight="1" x14ac:dyDescent="0.25">
      <c r="A36" s="42">
        <v>389</v>
      </c>
      <c r="B36" s="59" t="s">
        <v>61</v>
      </c>
      <c r="C36" s="47" t="s">
        <v>62</v>
      </c>
      <c r="D36" s="58" t="s">
        <v>160</v>
      </c>
      <c r="E36" s="61">
        <v>16158</v>
      </c>
      <c r="F36" s="43">
        <v>45065</v>
      </c>
      <c r="G36" s="43">
        <v>45083</v>
      </c>
      <c r="H36" s="43">
        <v>45082</v>
      </c>
      <c r="I36" s="62">
        <v>52074</v>
      </c>
      <c r="J36" s="42"/>
      <c r="L36">
        <f t="shared" si="0"/>
        <v>-18</v>
      </c>
      <c r="M36" s="54">
        <f t="shared" si="1"/>
        <v>-937332</v>
      </c>
    </row>
    <row r="37" spans="1:13" ht="11.25" customHeight="1" x14ac:dyDescent="0.25">
      <c r="A37" s="42">
        <v>389</v>
      </c>
      <c r="B37" s="59" t="s">
        <v>61</v>
      </c>
      <c r="C37" s="47" t="s">
        <v>62</v>
      </c>
      <c r="D37" s="58" t="s">
        <v>160</v>
      </c>
      <c r="E37" s="61">
        <v>16158</v>
      </c>
      <c r="F37" s="43">
        <v>45065</v>
      </c>
      <c r="G37" s="43">
        <v>45110</v>
      </c>
      <c r="H37" s="43">
        <v>45082</v>
      </c>
      <c r="I37" s="62">
        <v>52074</v>
      </c>
      <c r="J37" s="42"/>
      <c r="L37">
        <f t="shared" si="0"/>
        <v>-45</v>
      </c>
      <c r="M37" s="54">
        <f t="shared" si="1"/>
        <v>-2343330</v>
      </c>
    </row>
    <row r="38" spans="1:13" ht="11.25" customHeight="1" x14ac:dyDescent="0.25">
      <c r="A38" s="42">
        <v>389</v>
      </c>
      <c r="B38" s="59" t="s">
        <v>61</v>
      </c>
      <c r="C38" s="47" t="s">
        <v>62</v>
      </c>
      <c r="D38" s="58" t="s">
        <v>126</v>
      </c>
      <c r="E38" s="61">
        <v>2804</v>
      </c>
      <c r="F38" s="43">
        <v>45069</v>
      </c>
      <c r="G38" s="43">
        <v>45083</v>
      </c>
      <c r="H38" s="43">
        <v>45082</v>
      </c>
      <c r="I38" s="62">
        <v>1850</v>
      </c>
      <c r="J38" s="42"/>
      <c r="L38">
        <f t="shared" si="0"/>
        <v>-14</v>
      </c>
      <c r="M38" s="54">
        <f t="shared" si="1"/>
        <v>-25900</v>
      </c>
    </row>
    <row r="39" spans="1:13" ht="11.25" customHeight="1" x14ac:dyDescent="0.25">
      <c r="A39" s="42">
        <v>389</v>
      </c>
      <c r="B39" s="59" t="s">
        <v>61</v>
      </c>
      <c r="C39" s="47" t="s">
        <v>62</v>
      </c>
      <c r="D39" s="58" t="s">
        <v>72</v>
      </c>
      <c r="E39" s="61">
        <v>5264</v>
      </c>
      <c r="F39" s="43">
        <v>44965</v>
      </c>
      <c r="G39" s="43">
        <v>45026</v>
      </c>
      <c r="H39" s="43">
        <v>45082</v>
      </c>
      <c r="I39" s="62">
        <v>13990</v>
      </c>
      <c r="J39" s="42"/>
      <c r="L39">
        <f t="shared" si="0"/>
        <v>-61</v>
      </c>
      <c r="M39" s="54">
        <f t="shared" si="1"/>
        <v>-853390</v>
      </c>
    </row>
    <row r="40" spans="1:13" ht="11.25" customHeight="1" x14ac:dyDescent="0.25">
      <c r="A40" s="42">
        <v>389</v>
      </c>
      <c r="B40" s="59" t="s">
        <v>61</v>
      </c>
      <c r="C40" s="47" t="s">
        <v>62</v>
      </c>
      <c r="D40" s="58" t="s">
        <v>72</v>
      </c>
      <c r="E40" s="61">
        <v>5264</v>
      </c>
      <c r="F40" s="43">
        <v>44965</v>
      </c>
      <c r="G40" s="43">
        <v>45055</v>
      </c>
      <c r="H40" s="43">
        <v>45082</v>
      </c>
      <c r="I40" s="62">
        <v>13990</v>
      </c>
      <c r="J40" s="42"/>
      <c r="L40">
        <f t="shared" si="0"/>
        <v>-90</v>
      </c>
      <c r="M40" s="54">
        <f t="shared" si="1"/>
        <v>-1259100</v>
      </c>
    </row>
    <row r="41" spans="1:13" ht="11.25" customHeight="1" x14ac:dyDescent="0.25">
      <c r="A41" s="42">
        <v>389</v>
      </c>
      <c r="B41" s="59" t="s">
        <v>61</v>
      </c>
      <c r="C41" s="47" t="s">
        <v>62</v>
      </c>
      <c r="D41" s="58" t="s">
        <v>72</v>
      </c>
      <c r="E41" s="61">
        <v>5264</v>
      </c>
      <c r="F41" s="43">
        <v>44965</v>
      </c>
      <c r="G41" s="43">
        <v>44995</v>
      </c>
      <c r="H41" s="43">
        <v>45082</v>
      </c>
      <c r="I41" s="62">
        <v>13990</v>
      </c>
      <c r="J41" s="42"/>
      <c r="L41">
        <f t="shared" si="0"/>
        <v>-30</v>
      </c>
      <c r="M41" s="54">
        <f t="shared" si="1"/>
        <v>-419700</v>
      </c>
    </row>
    <row r="42" spans="1:13" ht="11.25" customHeight="1" x14ac:dyDescent="0.25">
      <c r="A42" s="42">
        <v>389</v>
      </c>
      <c r="B42" s="59" t="s">
        <v>61</v>
      </c>
      <c r="C42" s="47" t="s">
        <v>62</v>
      </c>
      <c r="D42" s="58" t="s">
        <v>72</v>
      </c>
      <c r="E42" s="61">
        <v>5264</v>
      </c>
      <c r="F42" s="43">
        <v>44965</v>
      </c>
      <c r="G42" s="43">
        <v>45085</v>
      </c>
      <c r="H42" s="43">
        <v>45082</v>
      </c>
      <c r="I42" s="62">
        <v>13990</v>
      </c>
      <c r="J42" s="42"/>
      <c r="L42">
        <f t="shared" si="0"/>
        <v>-120</v>
      </c>
      <c r="M42" s="54">
        <f t="shared" si="1"/>
        <v>-1678800</v>
      </c>
    </row>
    <row r="43" spans="1:13" ht="11.25" customHeight="1" x14ac:dyDescent="0.25">
      <c r="A43" s="42">
        <v>389</v>
      </c>
      <c r="B43" s="59" t="s">
        <v>61</v>
      </c>
      <c r="C43" s="47" t="s">
        <v>62</v>
      </c>
      <c r="D43" s="58" t="s">
        <v>72</v>
      </c>
      <c r="E43" s="61">
        <v>5287</v>
      </c>
      <c r="F43" s="43">
        <v>44991</v>
      </c>
      <c r="G43" s="43">
        <v>45021</v>
      </c>
      <c r="H43" s="43">
        <v>45082</v>
      </c>
      <c r="I43" s="62">
        <v>7243.33</v>
      </c>
      <c r="J43" s="42"/>
      <c r="L43">
        <f t="shared" si="0"/>
        <v>-30</v>
      </c>
      <c r="M43" s="54">
        <f t="shared" si="1"/>
        <v>-217299.9</v>
      </c>
    </row>
    <row r="44" spans="1:13" ht="11.25" customHeight="1" x14ac:dyDescent="0.25">
      <c r="A44" s="42">
        <v>389</v>
      </c>
      <c r="B44" s="59" t="s">
        <v>61</v>
      </c>
      <c r="C44" s="47" t="s">
        <v>62</v>
      </c>
      <c r="D44" s="58" t="s">
        <v>72</v>
      </c>
      <c r="E44" s="61">
        <v>5287</v>
      </c>
      <c r="F44" s="43">
        <v>44991</v>
      </c>
      <c r="G44" s="43">
        <v>45051</v>
      </c>
      <c r="H44" s="43">
        <v>45082</v>
      </c>
      <c r="I44" s="62">
        <v>7243.33</v>
      </c>
      <c r="J44" s="42"/>
      <c r="L44">
        <f t="shared" si="0"/>
        <v>-60</v>
      </c>
      <c r="M44" s="54">
        <f t="shared" si="1"/>
        <v>-434599.8</v>
      </c>
    </row>
    <row r="45" spans="1:13" ht="11.25" customHeight="1" x14ac:dyDescent="0.25">
      <c r="A45" s="42">
        <v>389</v>
      </c>
      <c r="B45" s="59" t="s">
        <v>61</v>
      </c>
      <c r="C45" s="47" t="s">
        <v>62</v>
      </c>
      <c r="D45" s="58" t="s">
        <v>72</v>
      </c>
      <c r="E45" s="61">
        <v>5287</v>
      </c>
      <c r="F45" s="43">
        <v>44991</v>
      </c>
      <c r="G45" s="43">
        <v>45082</v>
      </c>
      <c r="H45" s="43">
        <v>45082</v>
      </c>
      <c r="I45" s="62">
        <v>7243.33</v>
      </c>
      <c r="J45" s="42"/>
      <c r="L45">
        <f t="shared" si="0"/>
        <v>-91</v>
      </c>
      <c r="M45" s="54">
        <f t="shared" si="1"/>
        <v>-659143.03</v>
      </c>
    </row>
    <row r="46" spans="1:13" ht="11.25" customHeight="1" x14ac:dyDescent="0.25">
      <c r="A46" s="42">
        <v>389</v>
      </c>
      <c r="B46" s="59" t="s">
        <v>61</v>
      </c>
      <c r="C46" s="47" t="s">
        <v>62</v>
      </c>
      <c r="D46" s="58" t="s">
        <v>100</v>
      </c>
      <c r="E46" s="61">
        <v>14104</v>
      </c>
      <c r="F46" s="43">
        <v>45041</v>
      </c>
      <c r="G46" s="43">
        <v>45069</v>
      </c>
      <c r="H46" s="43">
        <v>45082</v>
      </c>
      <c r="I46" s="62">
        <v>11385</v>
      </c>
      <c r="J46" s="42"/>
      <c r="L46">
        <f t="shared" si="0"/>
        <v>-28</v>
      </c>
      <c r="M46" s="54">
        <f t="shared" ref="M46:M97" si="2">L46*I46</f>
        <v>-318780</v>
      </c>
    </row>
    <row r="47" spans="1:13" ht="11.25" customHeight="1" x14ac:dyDescent="0.25">
      <c r="A47" s="42">
        <v>389</v>
      </c>
      <c r="B47" s="59" t="s">
        <v>61</v>
      </c>
      <c r="C47" s="47" t="s">
        <v>62</v>
      </c>
      <c r="D47" s="58" t="s">
        <v>100</v>
      </c>
      <c r="E47" s="61">
        <v>14104</v>
      </c>
      <c r="F47" s="43">
        <v>45041</v>
      </c>
      <c r="G47" s="43">
        <v>45083</v>
      </c>
      <c r="H47" s="43">
        <v>45082</v>
      </c>
      <c r="I47" s="62">
        <v>11385</v>
      </c>
      <c r="J47" s="42"/>
      <c r="L47">
        <f t="shared" si="0"/>
        <v>-42</v>
      </c>
      <c r="M47" s="54">
        <f t="shared" si="2"/>
        <v>-478170</v>
      </c>
    </row>
    <row r="48" spans="1:13" ht="11.25" customHeight="1" x14ac:dyDescent="0.25">
      <c r="A48" s="42">
        <v>389</v>
      </c>
      <c r="B48" s="59" t="s">
        <v>61</v>
      </c>
      <c r="C48" s="47" t="s">
        <v>62</v>
      </c>
      <c r="D48" s="58" t="s">
        <v>100</v>
      </c>
      <c r="E48" s="61">
        <v>14116</v>
      </c>
      <c r="F48" s="43">
        <v>45043</v>
      </c>
      <c r="G48" s="43">
        <v>45071</v>
      </c>
      <c r="H48" s="43">
        <v>45082</v>
      </c>
      <c r="I48" s="62">
        <v>7380</v>
      </c>
      <c r="J48" s="42"/>
      <c r="L48">
        <f t="shared" si="0"/>
        <v>-28</v>
      </c>
      <c r="M48" s="54">
        <f t="shared" si="2"/>
        <v>-206640</v>
      </c>
    </row>
    <row r="49" spans="1:13" ht="11.25" customHeight="1" x14ac:dyDescent="0.25">
      <c r="A49" s="42">
        <v>389</v>
      </c>
      <c r="B49" s="59" t="s">
        <v>61</v>
      </c>
      <c r="C49" s="47" t="s">
        <v>62</v>
      </c>
      <c r="D49" s="58" t="s">
        <v>100</v>
      </c>
      <c r="E49" s="61">
        <v>14116</v>
      </c>
      <c r="F49" s="43">
        <v>45043</v>
      </c>
      <c r="G49" s="43">
        <v>45085</v>
      </c>
      <c r="H49" s="43">
        <v>45082</v>
      </c>
      <c r="I49" s="62">
        <v>7380</v>
      </c>
      <c r="J49" s="42"/>
      <c r="L49">
        <f t="shared" si="0"/>
        <v>-42</v>
      </c>
      <c r="M49" s="54">
        <f t="shared" si="2"/>
        <v>-309960</v>
      </c>
    </row>
    <row r="50" spans="1:13" ht="11.25" customHeight="1" x14ac:dyDescent="0.25">
      <c r="A50" s="42">
        <v>389</v>
      </c>
      <c r="B50" s="59" t="s">
        <v>61</v>
      </c>
      <c r="C50" s="47" t="s">
        <v>62</v>
      </c>
      <c r="D50" s="58" t="s">
        <v>134</v>
      </c>
      <c r="E50" s="61">
        <v>2593769</v>
      </c>
      <c r="F50" s="43">
        <v>45058</v>
      </c>
      <c r="G50" s="43">
        <v>45083</v>
      </c>
      <c r="H50" s="43">
        <v>45082</v>
      </c>
      <c r="I50" s="62">
        <v>437.7</v>
      </c>
      <c r="J50" s="42"/>
      <c r="L50">
        <f t="shared" si="0"/>
        <v>-25</v>
      </c>
      <c r="M50" s="54">
        <f t="shared" si="2"/>
        <v>-10942.5</v>
      </c>
    </row>
    <row r="51" spans="1:13" ht="11.25" customHeight="1" x14ac:dyDescent="0.25">
      <c r="A51" s="42">
        <v>389</v>
      </c>
      <c r="B51" s="59" t="s">
        <v>61</v>
      </c>
      <c r="C51" s="47" t="s">
        <v>62</v>
      </c>
      <c r="D51" s="58" t="s">
        <v>100</v>
      </c>
      <c r="E51" s="61">
        <v>14164</v>
      </c>
      <c r="F51" s="43">
        <v>45056</v>
      </c>
      <c r="G51" s="43">
        <v>45086</v>
      </c>
      <c r="H51" s="43">
        <v>45082</v>
      </c>
      <c r="I51" s="62">
        <v>3375</v>
      </c>
      <c r="J51" s="42"/>
      <c r="L51">
        <f t="shared" si="0"/>
        <v>-30</v>
      </c>
      <c r="M51" s="54">
        <f t="shared" si="2"/>
        <v>-101250</v>
      </c>
    </row>
    <row r="52" spans="1:13" ht="11.25" customHeight="1" x14ac:dyDescent="0.25">
      <c r="A52" s="42">
        <v>389</v>
      </c>
      <c r="B52" s="59" t="s">
        <v>61</v>
      </c>
      <c r="C52" s="47" t="s">
        <v>62</v>
      </c>
      <c r="D52" s="58" t="s">
        <v>155</v>
      </c>
      <c r="E52" s="61">
        <v>6130</v>
      </c>
      <c r="F52" s="43">
        <v>45048</v>
      </c>
      <c r="G52" s="43">
        <v>45080</v>
      </c>
      <c r="H52" s="43">
        <v>45082</v>
      </c>
      <c r="I52" s="62">
        <v>2567</v>
      </c>
      <c r="J52" s="42"/>
      <c r="L52">
        <f t="shared" si="0"/>
        <v>-32</v>
      </c>
      <c r="M52" s="54">
        <f t="shared" si="2"/>
        <v>-82144</v>
      </c>
    </row>
    <row r="53" spans="1:13" ht="11.25" customHeight="1" x14ac:dyDescent="0.25">
      <c r="A53" s="42">
        <v>389</v>
      </c>
      <c r="B53" s="59" t="s">
        <v>61</v>
      </c>
      <c r="C53" s="47" t="s">
        <v>62</v>
      </c>
      <c r="D53" s="58" t="s">
        <v>155</v>
      </c>
      <c r="E53" s="61">
        <v>6130</v>
      </c>
      <c r="F53" s="43">
        <v>45048</v>
      </c>
      <c r="G53" s="43">
        <v>45110</v>
      </c>
      <c r="H53" s="43">
        <v>45082</v>
      </c>
      <c r="I53" s="62">
        <v>2567</v>
      </c>
      <c r="J53" s="42"/>
      <c r="L53">
        <f t="shared" si="0"/>
        <v>-62</v>
      </c>
      <c r="M53" s="54">
        <f t="shared" si="2"/>
        <v>-159154</v>
      </c>
    </row>
    <row r="54" spans="1:13" ht="11.25" customHeight="1" x14ac:dyDescent="0.25">
      <c r="A54" s="42">
        <v>389</v>
      </c>
      <c r="B54" s="59" t="s">
        <v>61</v>
      </c>
      <c r="C54" s="47" t="s">
        <v>62</v>
      </c>
      <c r="D54" s="58" t="s">
        <v>155</v>
      </c>
      <c r="E54" s="61">
        <v>6132</v>
      </c>
      <c r="F54" s="43">
        <v>45049</v>
      </c>
      <c r="G54" s="43">
        <v>45081</v>
      </c>
      <c r="H54" s="43">
        <v>45082</v>
      </c>
      <c r="I54" s="62">
        <v>2567</v>
      </c>
      <c r="J54" s="42"/>
      <c r="L54">
        <f t="shared" si="0"/>
        <v>-32</v>
      </c>
      <c r="M54" s="54">
        <f t="shared" si="2"/>
        <v>-82144</v>
      </c>
    </row>
    <row r="55" spans="1:13" ht="11.25" customHeight="1" x14ac:dyDescent="0.25">
      <c r="A55" s="42">
        <v>389</v>
      </c>
      <c r="B55" s="59" t="s">
        <v>61</v>
      </c>
      <c r="C55" s="47" t="s">
        <v>62</v>
      </c>
      <c r="D55" s="58" t="s">
        <v>155</v>
      </c>
      <c r="E55" s="61">
        <v>6138</v>
      </c>
      <c r="F55" s="43">
        <v>45050</v>
      </c>
      <c r="G55" s="43">
        <v>45082</v>
      </c>
      <c r="H55" s="43">
        <v>45082</v>
      </c>
      <c r="I55" s="62">
        <v>2567</v>
      </c>
      <c r="J55" s="42"/>
      <c r="L55">
        <f t="shared" si="0"/>
        <v>-32</v>
      </c>
      <c r="M55" s="54">
        <f t="shared" si="2"/>
        <v>-82144</v>
      </c>
    </row>
    <row r="56" spans="1:13" ht="11.25" customHeight="1" x14ac:dyDescent="0.25">
      <c r="A56" s="42">
        <v>389</v>
      </c>
      <c r="B56" s="59" t="s">
        <v>61</v>
      </c>
      <c r="C56" s="47" t="s">
        <v>62</v>
      </c>
      <c r="D56" s="58" t="s">
        <v>146</v>
      </c>
      <c r="E56" s="61">
        <v>3627</v>
      </c>
      <c r="F56" s="43">
        <v>45054</v>
      </c>
      <c r="G56" s="43">
        <v>45084</v>
      </c>
      <c r="H56" s="43">
        <v>45082</v>
      </c>
      <c r="I56" s="62">
        <v>13200</v>
      </c>
      <c r="J56" s="42"/>
      <c r="L56">
        <f t="shared" si="0"/>
        <v>-30</v>
      </c>
      <c r="M56" s="54">
        <f t="shared" si="2"/>
        <v>-396000</v>
      </c>
    </row>
    <row r="57" spans="1:13" ht="11.25" customHeight="1" x14ac:dyDescent="0.25">
      <c r="A57" s="42">
        <v>389</v>
      </c>
      <c r="B57" s="59" t="s">
        <v>61</v>
      </c>
      <c r="C57" s="47" t="s">
        <v>62</v>
      </c>
      <c r="D57" s="58" t="s">
        <v>98</v>
      </c>
      <c r="E57" s="61">
        <v>129701</v>
      </c>
      <c r="F57" s="43">
        <v>45054</v>
      </c>
      <c r="G57" s="43">
        <v>45082</v>
      </c>
      <c r="H57" s="43">
        <v>45082</v>
      </c>
      <c r="I57" s="62">
        <v>702.5</v>
      </c>
      <c r="J57" s="42"/>
      <c r="L57">
        <f t="shared" si="0"/>
        <v>-28</v>
      </c>
      <c r="M57" s="54">
        <f t="shared" si="2"/>
        <v>-19670</v>
      </c>
    </row>
    <row r="58" spans="1:13" ht="11.25" customHeight="1" x14ac:dyDescent="0.25">
      <c r="A58" s="42">
        <v>389</v>
      </c>
      <c r="B58" s="59" t="s">
        <v>61</v>
      </c>
      <c r="C58" s="47" t="s">
        <v>62</v>
      </c>
      <c r="D58" s="58" t="s">
        <v>133</v>
      </c>
      <c r="E58" s="61">
        <v>16116</v>
      </c>
      <c r="F58" s="43">
        <v>45050</v>
      </c>
      <c r="G58" s="43">
        <v>45092</v>
      </c>
      <c r="H58" s="43">
        <v>45082</v>
      </c>
      <c r="I58" s="62">
        <v>67263.38</v>
      </c>
      <c r="J58" s="42"/>
      <c r="L58">
        <f t="shared" si="0"/>
        <v>-42</v>
      </c>
      <c r="M58" s="54">
        <f t="shared" si="2"/>
        <v>-2825061.96</v>
      </c>
    </row>
    <row r="59" spans="1:13" ht="11.25" customHeight="1" x14ac:dyDescent="0.25">
      <c r="A59" s="42">
        <v>389</v>
      </c>
      <c r="B59" s="59" t="s">
        <v>61</v>
      </c>
      <c r="C59" s="47" t="s">
        <v>62</v>
      </c>
      <c r="D59" s="58" t="s">
        <v>133</v>
      </c>
      <c r="E59" s="61">
        <v>16116</v>
      </c>
      <c r="F59" s="43">
        <v>45050</v>
      </c>
      <c r="G59" s="43">
        <v>45099</v>
      </c>
      <c r="H59" s="43">
        <v>45082</v>
      </c>
      <c r="I59" s="62">
        <v>67263.38</v>
      </c>
      <c r="J59" s="42"/>
      <c r="L59">
        <f t="shared" si="0"/>
        <v>-49</v>
      </c>
      <c r="M59" s="54">
        <f t="shared" si="2"/>
        <v>-3295905.62</v>
      </c>
    </row>
    <row r="60" spans="1:13" ht="11.25" customHeight="1" x14ac:dyDescent="0.25">
      <c r="A60" s="42">
        <v>389</v>
      </c>
      <c r="B60" s="59" t="s">
        <v>61</v>
      </c>
      <c r="C60" s="47" t="s">
        <v>62</v>
      </c>
      <c r="D60" s="58" t="s">
        <v>133</v>
      </c>
      <c r="E60" s="61">
        <v>16116</v>
      </c>
      <c r="F60" s="43">
        <v>45050</v>
      </c>
      <c r="G60" s="43">
        <v>45078</v>
      </c>
      <c r="H60" s="43">
        <v>45082</v>
      </c>
      <c r="I60" s="62">
        <v>67263.38</v>
      </c>
      <c r="J60" s="42"/>
      <c r="L60">
        <f t="shared" si="0"/>
        <v>-28</v>
      </c>
      <c r="M60" s="54">
        <f t="shared" si="2"/>
        <v>-1883374.6400000001</v>
      </c>
    </row>
    <row r="61" spans="1:13" ht="11.25" customHeight="1" x14ac:dyDescent="0.25">
      <c r="A61" s="42">
        <v>389</v>
      </c>
      <c r="B61" s="59" t="s">
        <v>61</v>
      </c>
      <c r="C61" s="47" t="s">
        <v>62</v>
      </c>
      <c r="D61" s="58" t="s">
        <v>133</v>
      </c>
      <c r="E61" s="61">
        <v>16116</v>
      </c>
      <c r="F61" s="43">
        <v>45050</v>
      </c>
      <c r="G61" s="43">
        <v>45085</v>
      </c>
      <c r="H61" s="43">
        <v>45082</v>
      </c>
      <c r="I61" s="62">
        <v>67263.38</v>
      </c>
      <c r="J61" s="42"/>
      <c r="L61">
        <f t="shared" si="0"/>
        <v>-35</v>
      </c>
      <c r="M61" s="54">
        <f t="shared" si="2"/>
        <v>-2354218.3000000003</v>
      </c>
    </row>
    <row r="62" spans="1:13" ht="11.25" customHeight="1" x14ac:dyDescent="0.25">
      <c r="A62" s="42">
        <v>389</v>
      </c>
      <c r="B62" s="59" t="s">
        <v>61</v>
      </c>
      <c r="C62" s="47" t="s">
        <v>62</v>
      </c>
      <c r="D62" s="58" t="s">
        <v>133</v>
      </c>
      <c r="E62" s="61">
        <v>16132</v>
      </c>
      <c r="F62" s="43">
        <v>45051</v>
      </c>
      <c r="G62" s="43">
        <v>45100</v>
      </c>
      <c r="H62" s="43">
        <v>45082</v>
      </c>
      <c r="I62" s="62">
        <v>19038.009999999998</v>
      </c>
      <c r="J62" s="42"/>
      <c r="L62">
        <f t="shared" si="0"/>
        <v>-49</v>
      </c>
      <c r="M62" s="54">
        <f t="shared" si="2"/>
        <v>-932862.48999999987</v>
      </c>
    </row>
    <row r="63" spans="1:13" ht="11.25" customHeight="1" x14ac:dyDescent="0.25">
      <c r="A63" s="42">
        <v>389</v>
      </c>
      <c r="B63" s="59" t="s">
        <v>61</v>
      </c>
      <c r="C63" s="47" t="s">
        <v>62</v>
      </c>
      <c r="D63" s="58" t="s">
        <v>133</v>
      </c>
      <c r="E63" s="61">
        <v>16132</v>
      </c>
      <c r="F63" s="43">
        <v>45051</v>
      </c>
      <c r="G63" s="43">
        <v>45079</v>
      </c>
      <c r="H63" s="43">
        <v>45082</v>
      </c>
      <c r="I63" s="62">
        <v>19038.009999999998</v>
      </c>
      <c r="J63" s="42"/>
      <c r="L63">
        <f t="shared" si="0"/>
        <v>-28</v>
      </c>
      <c r="M63" s="54">
        <f t="shared" si="2"/>
        <v>-533064.27999999991</v>
      </c>
    </row>
    <row r="64" spans="1:13" ht="11.25" customHeight="1" x14ac:dyDescent="0.25">
      <c r="A64" s="42">
        <v>389</v>
      </c>
      <c r="B64" s="59" t="s">
        <v>61</v>
      </c>
      <c r="C64" s="47" t="s">
        <v>62</v>
      </c>
      <c r="D64" s="58" t="s">
        <v>133</v>
      </c>
      <c r="E64" s="61">
        <v>16132</v>
      </c>
      <c r="F64" s="43">
        <v>45051</v>
      </c>
      <c r="G64" s="43">
        <v>45086</v>
      </c>
      <c r="H64" s="43">
        <v>45082</v>
      </c>
      <c r="I64" s="62">
        <v>19038.009999999998</v>
      </c>
      <c r="J64" s="42"/>
      <c r="L64">
        <f t="shared" si="0"/>
        <v>-35</v>
      </c>
      <c r="M64" s="54">
        <f t="shared" si="2"/>
        <v>-666330.35</v>
      </c>
    </row>
    <row r="65" spans="1:13" ht="11.25" customHeight="1" x14ac:dyDescent="0.25">
      <c r="A65" s="42">
        <v>389</v>
      </c>
      <c r="B65" s="59" t="s">
        <v>61</v>
      </c>
      <c r="C65" s="47" t="s">
        <v>62</v>
      </c>
      <c r="D65" s="58" t="s">
        <v>133</v>
      </c>
      <c r="E65" s="61">
        <v>16132</v>
      </c>
      <c r="F65" s="43">
        <v>45051</v>
      </c>
      <c r="G65" s="43">
        <v>45093</v>
      </c>
      <c r="H65" s="43">
        <v>45082</v>
      </c>
      <c r="I65" s="62">
        <v>19038.009999999998</v>
      </c>
      <c r="J65" s="42"/>
      <c r="L65">
        <f t="shared" si="0"/>
        <v>-42</v>
      </c>
      <c r="M65" s="54">
        <f t="shared" si="2"/>
        <v>-799596.41999999993</v>
      </c>
    </row>
    <row r="66" spans="1:13" ht="11.25" customHeight="1" x14ac:dyDescent="0.25">
      <c r="A66" s="42">
        <v>389</v>
      </c>
      <c r="B66" s="59" t="s">
        <v>61</v>
      </c>
      <c r="C66" s="47" t="s">
        <v>62</v>
      </c>
      <c r="D66" s="58" t="s">
        <v>134</v>
      </c>
      <c r="E66" s="61">
        <v>2588500</v>
      </c>
      <c r="F66" s="43">
        <v>45051</v>
      </c>
      <c r="G66" s="43">
        <v>45080</v>
      </c>
      <c r="H66" s="43">
        <v>45082</v>
      </c>
      <c r="I66" s="62">
        <v>2074.35</v>
      </c>
      <c r="J66" s="42"/>
      <c r="L66">
        <f t="shared" si="0"/>
        <v>-29</v>
      </c>
      <c r="M66" s="54">
        <f t="shared" si="2"/>
        <v>-60156.149999999994</v>
      </c>
    </row>
    <row r="67" spans="1:13" ht="11.25" customHeight="1" x14ac:dyDescent="0.25">
      <c r="A67" s="42">
        <v>389</v>
      </c>
      <c r="B67" s="59" t="s">
        <v>61</v>
      </c>
      <c r="C67" s="47" t="s">
        <v>62</v>
      </c>
      <c r="D67" s="58" t="s">
        <v>155</v>
      </c>
      <c r="E67" s="61">
        <v>6152</v>
      </c>
      <c r="F67" s="43">
        <v>45055</v>
      </c>
      <c r="G67" s="43">
        <v>45086</v>
      </c>
      <c r="H67" s="43">
        <v>45082</v>
      </c>
      <c r="I67" s="62">
        <v>1625</v>
      </c>
      <c r="J67" s="42"/>
      <c r="L67">
        <f t="shared" si="0"/>
        <v>-31</v>
      </c>
      <c r="M67" s="54">
        <f t="shared" si="2"/>
        <v>-50375</v>
      </c>
    </row>
    <row r="68" spans="1:13" ht="11.25" customHeight="1" x14ac:dyDescent="0.25">
      <c r="A68" s="42">
        <v>389</v>
      </c>
      <c r="B68" s="59" t="s">
        <v>61</v>
      </c>
      <c r="C68" s="47" t="s">
        <v>62</v>
      </c>
      <c r="D68" s="58" t="s">
        <v>125</v>
      </c>
      <c r="E68" s="61">
        <v>11404</v>
      </c>
      <c r="F68" s="43">
        <v>45056</v>
      </c>
      <c r="G68" s="43">
        <v>45086</v>
      </c>
      <c r="H68" s="43">
        <v>45082</v>
      </c>
      <c r="I68" s="62">
        <v>8100</v>
      </c>
      <c r="J68" s="42"/>
      <c r="L68">
        <f t="shared" si="0"/>
        <v>-30</v>
      </c>
      <c r="M68" s="54">
        <f t="shared" si="2"/>
        <v>-243000</v>
      </c>
    </row>
    <row r="69" spans="1:13" ht="11.25" customHeight="1" x14ac:dyDescent="0.25">
      <c r="A69" s="42">
        <v>389</v>
      </c>
      <c r="B69" s="59" t="s">
        <v>61</v>
      </c>
      <c r="C69" s="47" t="s">
        <v>62</v>
      </c>
      <c r="D69" s="58" t="s">
        <v>169</v>
      </c>
      <c r="E69" s="61">
        <v>28166</v>
      </c>
      <c r="F69" s="43">
        <v>45075</v>
      </c>
      <c r="G69" s="43">
        <v>45082</v>
      </c>
      <c r="H69" s="43">
        <v>45082</v>
      </c>
      <c r="I69" s="62">
        <v>1100</v>
      </c>
      <c r="J69" s="42"/>
      <c r="L69">
        <f t="shared" si="0"/>
        <v>-7</v>
      </c>
      <c r="M69" s="54">
        <f t="shared" si="2"/>
        <v>-7700</v>
      </c>
    </row>
    <row r="70" spans="1:13" ht="11.25" customHeight="1" x14ac:dyDescent="0.25">
      <c r="A70" s="42">
        <v>389</v>
      </c>
      <c r="B70" s="59" t="s">
        <v>61</v>
      </c>
      <c r="C70" s="47" t="s">
        <v>62</v>
      </c>
      <c r="D70" s="58" t="s">
        <v>83</v>
      </c>
      <c r="E70" s="61">
        <v>92376436</v>
      </c>
      <c r="F70" s="43">
        <v>45057</v>
      </c>
      <c r="G70" s="43">
        <v>45085</v>
      </c>
      <c r="H70" s="43">
        <v>45082</v>
      </c>
      <c r="I70" s="62">
        <v>2420.27</v>
      </c>
      <c r="J70" s="42"/>
      <c r="L70">
        <f t="shared" si="0"/>
        <v>-28</v>
      </c>
      <c r="M70" s="54">
        <f t="shared" si="2"/>
        <v>-67767.56</v>
      </c>
    </row>
    <row r="71" spans="1:13" ht="11.25" customHeight="1" x14ac:dyDescent="0.25">
      <c r="A71" s="42">
        <v>389</v>
      </c>
      <c r="B71" s="59" t="s">
        <v>61</v>
      </c>
      <c r="C71" s="47" t="s">
        <v>62</v>
      </c>
      <c r="D71" s="58" t="s">
        <v>74</v>
      </c>
      <c r="E71" s="61">
        <v>16596</v>
      </c>
      <c r="F71" s="43">
        <v>45061</v>
      </c>
      <c r="G71" s="43">
        <v>45082</v>
      </c>
      <c r="H71" s="43">
        <v>45082</v>
      </c>
      <c r="I71" s="62">
        <v>560</v>
      </c>
      <c r="J71" s="42"/>
      <c r="L71">
        <f t="shared" si="0"/>
        <v>-21</v>
      </c>
      <c r="M71" s="54">
        <f t="shared" si="2"/>
        <v>-11760</v>
      </c>
    </row>
    <row r="72" spans="1:13" ht="11.25" customHeight="1" x14ac:dyDescent="0.25">
      <c r="A72" s="42">
        <v>389</v>
      </c>
      <c r="B72" s="59" t="s">
        <v>61</v>
      </c>
      <c r="C72" s="47" t="s">
        <v>62</v>
      </c>
      <c r="D72" s="58" t="s">
        <v>76</v>
      </c>
      <c r="E72" s="61">
        <v>271292</v>
      </c>
      <c r="F72" s="43">
        <v>45048</v>
      </c>
      <c r="G72" s="43">
        <v>45089</v>
      </c>
      <c r="H72" s="43">
        <v>45089</v>
      </c>
      <c r="I72" s="62">
        <v>61.8</v>
      </c>
      <c r="J72" s="42"/>
      <c r="L72">
        <f t="shared" si="0"/>
        <v>-41</v>
      </c>
      <c r="M72" s="54">
        <f t="shared" si="2"/>
        <v>-2533.7999999999997</v>
      </c>
    </row>
    <row r="73" spans="1:13" ht="11.25" customHeight="1" x14ac:dyDescent="0.25">
      <c r="A73" s="42">
        <v>389</v>
      </c>
      <c r="B73" s="59" t="s">
        <v>61</v>
      </c>
      <c r="C73" s="47" t="s">
        <v>62</v>
      </c>
      <c r="D73" s="58" t="s">
        <v>75</v>
      </c>
      <c r="E73" s="61">
        <v>92488</v>
      </c>
      <c r="F73" s="43">
        <v>45051</v>
      </c>
      <c r="G73" s="43">
        <v>45089</v>
      </c>
      <c r="H73" s="43">
        <v>45089</v>
      </c>
      <c r="I73" s="62">
        <v>72.37</v>
      </c>
      <c r="J73" s="42"/>
      <c r="L73">
        <f t="shared" si="0"/>
        <v>-38</v>
      </c>
      <c r="M73" s="54">
        <f t="shared" si="2"/>
        <v>-2750.0600000000004</v>
      </c>
    </row>
    <row r="74" spans="1:13" ht="11.25" customHeight="1" x14ac:dyDescent="0.25">
      <c r="A74" s="42">
        <v>389</v>
      </c>
      <c r="B74" s="59" t="s">
        <v>61</v>
      </c>
      <c r="C74" s="47" t="s">
        <v>62</v>
      </c>
      <c r="D74" s="58" t="s">
        <v>85</v>
      </c>
      <c r="E74" s="61">
        <v>41227</v>
      </c>
      <c r="F74" s="43">
        <v>45049</v>
      </c>
      <c r="G74" s="43">
        <v>45089</v>
      </c>
      <c r="H74" s="43">
        <v>45089</v>
      </c>
      <c r="I74" s="62">
        <v>175</v>
      </c>
      <c r="J74" s="42"/>
      <c r="L74">
        <f t="shared" si="0"/>
        <v>-40</v>
      </c>
      <c r="M74" s="54">
        <f t="shared" si="2"/>
        <v>-7000</v>
      </c>
    </row>
    <row r="75" spans="1:13" ht="11.25" customHeight="1" x14ac:dyDescent="0.25">
      <c r="A75" s="42">
        <v>389</v>
      </c>
      <c r="B75" s="59" t="s">
        <v>61</v>
      </c>
      <c r="C75" s="47" t="s">
        <v>62</v>
      </c>
      <c r="D75" s="58" t="s">
        <v>170</v>
      </c>
      <c r="E75" s="61">
        <v>17963</v>
      </c>
      <c r="F75" s="43">
        <v>45071</v>
      </c>
      <c r="G75" s="43">
        <v>45091</v>
      </c>
      <c r="H75" s="43">
        <v>45089</v>
      </c>
      <c r="I75" s="62">
        <v>179.14</v>
      </c>
      <c r="J75" s="42"/>
      <c r="L75">
        <f t="shared" si="0"/>
        <v>-20</v>
      </c>
      <c r="M75" s="54">
        <f t="shared" si="2"/>
        <v>-3582.7999999999997</v>
      </c>
    </row>
    <row r="76" spans="1:13" ht="11.25" customHeight="1" x14ac:dyDescent="0.25">
      <c r="A76" s="42">
        <v>389</v>
      </c>
      <c r="B76" s="59" t="s">
        <v>61</v>
      </c>
      <c r="C76" s="47" t="s">
        <v>62</v>
      </c>
      <c r="D76" s="58" t="s">
        <v>66</v>
      </c>
      <c r="E76" s="61">
        <v>10215</v>
      </c>
      <c r="F76" s="43">
        <v>45065</v>
      </c>
      <c r="G76" s="43">
        <v>45092</v>
      </c>
      <c r="H76" s="43">
        <v>45089</v>
      </c>
      <c r="I76" s="62">
        <v>197.01</v>
      </c>
      <c r="J76" s="42"/>
      <c r="L76">
        <f t="shared" si="0"/>
        <v>-27</v>
      </c>
      <c r="M76" s="54">
        <f t="shared" si="2"/>
        <v>-5319.2699999999995</v>
      </c>
    </row>
    <row r="77" spans="1:13" ht="11.25" customHeight="1" x14ac:dyDescent="0.25">
      <c r="A77" s="42">
        <v>389</v>
      </c>
      <c r="B77" s="59" t="s">
        <v>61</v>
      </c>
      <c r="C77" s="47" t="s">
        <v>62</v>
      </c>
      <c r="D77" s="58" t="s">
        <v>171</v>
      </c>
      <c r="E77" s="61">
        <v>76</v>
      </c>
      <c r="F77" s="43">
        <v>45055</v>
      </c>
      <c r="G77" s="43">
        <v>45089</v>
      </c>
      <c r="H77" s="43">
        <v>45089</v>
      </c>
      <c r="I77" s="62">
        <v>227.9</v>
      </c>
      <c r="J77" s="42"/>
      <c r="L77">
        <f t="shared" si="0"/>
        <v>-34</v>
      </c>
      <c r="M77" s="54">
        <f t="shared" si="2"/>
        <v>-7748.6</v>
      </c>
    </row>
    <row r="78" spans="1:13" ht="11.25" customHeight="1" x14ac:dyDescent="0.25">
      <c r="A78" s="42">
        <v>389</v>
      </c>
      <c r="B78" s="59" t="s">
        <v>61</v>
      </c>
      <c r="C78" s="47" t="s">
        <v>62</v>
      </c>
      <c r="D78" s="58" t="s">
        <v>67</v>
      </c>
      <c r="E78" s="61">
        <v>20112</v>
      </c>
      <c r="F78" s="43">
        <v>45056</v>
      </c>
      <c r="G78" s="43">
        <v>45089</v>
      </c>
      <c r="H78" s="43">
        <v>45089</v>
      </c>
      <c r="I78" s="62">
        <v>239.6</v>
      </c>
      <c r="J78" s="42"/>
      <c r="L78">
        <f t="shared" si="0"/>
        <v>-33</v>
      </c>
      <c r="M78" s="54">
        <f t="shared" si="2"/>
        <v>-7906.8</v>
      </c>
    </row>
    <row r="79" spans="1:13" ht="11.25" customHeight="1" x14ac:dyDescent="0.25">
      <c r="A79" s="42">
        <v>389</v>
      </c>
      <c r="B79" s="59" t="s">
        <v>61</v>
      </c>
      <c r="C79" s="47" t="s">
        <v>62</v>
      </c>
      <c r="D79" s="58" t="s">
        <v>66</v>
      </c>
      <c r="E79" s="61">
        <v>10676</v>
      </c>
      <c r="F79" s="43">
        <v>45077</v>
      </c>
      <c r="G79" s="43">
        <v>45092</v>
      </c>
      <c r="H79" s="43">
        <v>45089</v>
      </c>
      <c r="I79" s="62">
        <v>251</v>
      </c>
      <c r="J79" s="42"/>
      <c r="L79">
        <f t="shared" si="0"/>
        <v>-15</v>
      </c>
      <c r="M79" s="54">
        <f t="shared" si="2"/>
        <v>-3765</v>
      </c>
    </row>
    <row r="80" spans="1:13" ht="11.25" customHeight="1" x14ac:dyDescent="0.25">
      <c r="A80" s="42">
        <v>389</v>
      </c>
      <c r="B80" s="59" t="s">
        <v>61</v>
      </c>
      <c r="C80" s="47" t="s">
        <v>62</v>
      </c>
      <c r="D80" s="58" t="s">
        <v>66</v>
      </c>
      <c r="E80" s="61">
        <v>10420</v>
      </c>
      <c r="F80" s="43">
        <v>45070</v>
      </c>
      <c r="G80" s="43">
        <v>45092</v>
      </c>
      <c r="H80" s="43">
        <v>45089</v>
      </c>
      <c r="I80" s="62">
        <v>261.52999999999997</v>
      </c>
      <c r="J80" s="42"/>
      <c r="L80">
        <f t="shared" si="0"/>
        <v>-22</v>
      </c>
      <c r="M80" s="54">
        <f t="shared" si="2"/>
        <v>-5753.66</v>
      </c>
    </row>
    <row r="81" spans="1:13" ht="11.25" customHeight="1" x14ac:dyDescent="0.25">
      <c r="A81" s="42">
        <v>389</v>
      </c>
      <c r="B81" s="59" t="s">
        <v>61</v>
      </c>
      <c r="C81" s="47" t="s">
        <v>62</v>
      </c>
      <c r="D81" s="58" t="s">
        <v>66</v>
      </c>
      <c r="E81" s="61">
        <v>10504</v>
      </c>
      <c r="F81" s="43">
        <v>45072</v>
      </c>
      <c r="G81" s="43">
        <v>45092</v>
      </c>
      <c r="H81" s="43">
        <v>45089</v>
      </c>
      <c r="I81" s="62">
        <v>263.83</v>
      </c>
      <c r="J81" s="42"/>
      <c r="L81">
        <f t="shared" si="0"/>
        <v>-20</v>
      </c>
      <c r="M81" s="54">
        <f t="shared" si="2"/>
        <v>-5276.5999999999995</v>
      </c>
    </row>
    <row r="82" spans="1:13" ht="11.25" customHeight="1" x14ac:dyDescent="0.25">
      <c r="A82" s="42">
        <v>389</v>
      </c>
      <c r="B82" s="59" t="s">
        <v>61</v>
      </c>
      <c r="C82" s="47" t="s">
        <v>62</v>
      </c>
      <c r="D82" s="58" t="s">
        <v>99</v>
      </c>
      <c r="E82" s="61">
        <v>7007</v>
      </c>
      <c r="F82" s="43">
        <v>45065</v>
      </c>
      <c r="G82" s="43">
        <v>45093</v>
      </c>
      <c r="H82" s="43">
        <v>45089</v>
      </c>
      <c r="I82" s="62">
        <v>267.64999999999998</v>
      </c>
      <c r="J82" s="42"/>
      <c r="L82">
        <f t="shared" si="0"/>
        <v>-28</v>
      </c>
      <c r="M82" s="54">
        <f t="shared" si="2"/>
        <v>-7494.1999999999989</v>
      </c>
    </row>
    <row r="83" spans="1:13" ht="11.25" customHeight="1" x14ac:dyDescent="0.25">
      <c r="A83" s="42">
        <v>389</v>
      </c>
      <c r="B83" s="59" t="s">
        <v>61</v>
      </c>
      <c r="C83" s="47" t="s">
        <v>62</v>
      </c>
      <c r="D83" s="58" t="s">
        <v>170</v>
      </c>
      <c r="E83" s="61">
        <v>14400</v>
      </c>
      <c r="F83" s="43">
        <v>45071</v>
      </c>
      <c r="G83" s="43">
        <v>45091</v>
      </c>
      <c r="H83" s="43">
        <v>45089</v>
      </c>
      <c r="I83" s="62">
        <v>270.48</v>
      </c>
      <c r="J83" s="42"/>
      <c r="L83">
        <f t="shared" si="0"/>
        <v>-20</v>
      </c>
      <c r="M83" s="54">
        <f t="shared" si="2"/>
        <v>-5409.6</v>
      </c>
    </row>
    <row r="84" spans="1:13" ht="11.25" customHeight="1" x14ac:dyDescent="0.25">
      <c r="A84" s="42">
        <v>389</v>
      </c>
      <c r="B84" s="59" t="s">
        <v>61</v>
      </c>
      <c r="C84" s="47" t="s">
        <v>62</v>
      </c>
      <c r="D84" s="58" t="s">
        <v>66</v>
      </c>
      <c r="E84" s="61">
        <v>10334</v>
      </c>
      <c r="F84" s="43">
        <v>45068</v>
      </c>
      <c r="G84" s="43">
        <v>45092</v>
      </c>
      <c r="H84" s="43">
        <v>45089</v>
      </c>
      <c r="I84" s="62">
        <v>273.51</v>
      </c>
      <c r="J84" s="42"/>
      <c r="L84">
        <f t="shared" si="0"/>
        <v>-24</v>
      </c>
      <c r="M84" s="54">
        <f t="shared" si="2"/>
        <v>-6564.24</v>
      </c>
    </row>
    <row r="85" spans="1:13" ht="11.25" customHeight="1" x14ac:dyDescent="0.25">
      <c r="A85" s="42">
        <v>389</v>
      </c>
      <c r="B85" s="59" t="s">
        <v>61</v>
      </c>
      <c r="C85" s="47" t="s">
        <v>62</v>
      </c>
      <c r="D85" s="58" t="s">
        <v>66</v>
      </c>
      <c r="E85" s="61">
        <v>10152</v>
      </c>
      <c r="F85" s="43">
        <v>45063</v>
      </c>
      <c r="G85" s="43">
        <v>45092</v>
      </c>
      <c r="H85" s="43">
        <v>45089</v>
      </c>
      <c r="I85" s="62">
        <v>301.82</v>
      </c>
      <c r="J85" s="42"/>
      <c r="L85">
        <f t="shared" si="0"/>
        <v>-29</v>
      </c>
      <c r="M85" s="54">
        <f t="shared" si="2"/>
        <v>-8752.7800000000007</v>
      </c>
    </row>
    <row r="86" spans="1:13" ht="11.25" customHeight="1" x14ac:dyDescent="0.25">
      <c r="A86" s="42">
        <v>389</v>
      </c>
      <c r="B86" s="59" t="s">
        <v>61</v>
      </c>
      <c r="C86" s="47" t="s">
        <v>62</v>
      </c>
      <c r="D86" s="58" t="s">
        <v>85</v>
      </c>
      <c r="E86" s="61">
        <v>41245</v>
      </c>
      <c r="F86" s="43">
        <v>45050</v>
      </c>
      <c r="G86" s="43">
        <v>45089</v>
      </c>
      <c r="H86" s="43">
        <v>45089</v>
      </c>
      <c r="I86" s="62">
        <v>320</v>
      </c>
      <c r="J86" s="42"/>
      <c r="L86">
        <f t="shared" si="0"/>
        <v>-39</v>
      </c>
      <c r="M86" s="54">
        <f t="shared" si="2"/>
        <v>-12480</v>
      </c>
    </row>
    <row r="87" spans="1:13" ht="11.25" customHeight="1" x14ac:dyDescent="0.25">
      <c r="A87" s="42">
        <v>389</v>
      </c>
      <c r="B87" s="59" t="s">
        <v>61</v>
      </c>
      <c r="C87" s="47" t="s">
        <v>62</v>
      </c>
      <c r="D87" s="58" t="s">
        <v>66</v>
      </c>
      <c r="E87" s="61">
        <v>10602</v>
      </c>
      <c r="F87" s="43">
        <v>45075</v>
      </c>
      <c r="G87" s="43">
        <v>45092</v>
      </c>
      <c r="H87" s="43">
        <v>45089</v>
      </c>
      <c r="I87" s="62">
        <v>330.75</v>
      </c>
      <c r="J87" s="42"/>
      <c r="L87">
        <f t="shared" si="0"/>
        <v>-17</v>
      </c>
      <c r="M87" s="54">
        <f t="shared" si="2"/>
        <v>-5622.75</v>
      </c>
    </row>
    <row r="88" spans="1:13" ht="11.25" customHeight="1" x14ac:dyDescent="0.25">
      <c r="A88" s="42">
        <v>389</v>
      </c>
      <c r="B88" s="59" t="s">
        <v>61</v>
      </c>
      <c r="C88" s="47" t="s">
        <v>62</v>
      </c>
      <c r="D88" s="58" t="s">
        <v>66</v>
      </c>
      <c r="E88" s="61">
        <v>10412</v>
      </c>
      <c r="F88" s="43">
        <v>45070</v>
      </c>
      <c r="G88" s="43">
        <v>45092</v>
      </c>
      <c r="H88" s="43">
        <v>45089</v>
      </c>
      <c r="I88" s="62">
        <v>332.9</v>
      </c>
      <c r="J88" s="42"/>
      <c r="L88">
        <f t="shared" si="0"/>
        <v>-22</v>
      </c>
      <c r="M88" s="54">
        <f t="shared" si="2"/>
        <v>-7323.7999999999993</v>
      </c>
    </row>
    <row r="89" spans="1:13" ht="11.25" customHeight="1" x14ac:dyDescent="0.25">
      <c r="A89" s="42">
        <v>389</v>
      </c>
      <c r="B89" s="59" t="s">
        <v>61</v>
      </c>
      <c r="C89" s="47" t="s">
        <v>62</v>
      </c>
      <c r="D89" s="58" t="s">
        <v>66</v>
      </c>
      <c r="E89" s="61">
        <v>10367</v>
      </c>
      <c r="F89" s="43">
        <v>45069</v>
      </c>
      <c r="G89" s="43">
        <v>45092</v>
      </c>
      <c r="H89" s="43">
        <v>45089</v>
      </c>
      <c r="I89" s="62">
        <v>346.17</v>
      </c>
      <c r="J89" s="42"/>
      <c r="L89">
        <f t="shared" si="0"/>
        <v>-23</v>
      </c>
      <c r="M89" s="54">
        <f t="shared" si="2"/>
        <v>-7961.9100000000008</v>
      </c>
    </row>
    <row r="90" spans="1:13" ht="11.25" customHeight="1" x14ac:dyDescent="0.25">
      <c r="A90" s="42">
        <v>389</v>
      </c>
      <c r="B90" s="59" t="s">
        <v>61</v>
      </c>
      <c r="C90" s="47" t="s">
        <v>62</v>
      </c>
      <c r="D90" s="58" t="s">
        <v>85</v>
      </c>
      <c r="E90" s="61">
        <v>41414</v>
      </c>
      <c r="F90" s="43">
        <v>45070</v>
      </c>
      <c r="G90" s="43">
        <v>45089</v>
      </c>
      <c r="H90" s="43">
        <v>45089</v>
      </c>
      <c r="I90" s="62">
        <v>350</v>
      </c>
      <c r="J90" s="42"/>
      <c r="L90">
        <f t="shared" si="0"/>
        <v>-19</v>
      </c>
      <c r="M90" s="54">
        <f t="shared" si="2"/>
        <v>-6650</v>
      </c>
    </row>
    <row r="91" spans="1:13" ht="11.25" customHeight="1" x14ac:dyDescent="0.25">
      <c r="A91" s="42">
        <v>389</v>
      </c>
      <c r="B91" s="59" t="s">
        <v>61</v>
      </c>
      <c r="C91" s="47" t="s">
        <v>62</v>
      </c>
      <c r="D91" s="58" t="s">
        <v>85</v>
      </c>
      <c r="E91" s="61">
        <v>41226</v>
      </c>
      <c r="F91" s="43">
        <v>45049</v>
      </c>
      <c r="G91" s="43">
        <v>45089</v>
      </c>
      <c r="H91" s="43">
        <v>45089</v>
      </c>
      <c r="I91" s="62">
        <v>350</v>
      </c>
      <c r="J91" s="42"/>
      <c r="L91">
        <f t="shared" si="0"/>
        <v>-40</v>
      </c>
      <c r="M91" s="54">
        <f t="shared" si="2"/>
        <v>-14000</v>
      </c>
    </row>
    <row r="92" spans="1:13" ht="11.25" customHeight="1" x14ac:dyDescent="0.25">
      <c r="A92" s="42">
        <v>389</v>
      </c>
      <c r="B92" s="59" t="s">
        <v>61</v>
      </c>
      <c r="C92" s="47" t="s">
        <v>62</v>
      </c>
      <c r="D92" s="58" t="s">
        <v>66</v>
      </c>
      <c r="E92" s="61">
        <v>10136</v>
      </c>
      <c r="F92" s="43">
        <v>45063</v>
      </c>
      <c r="G92" s="43">
        <v>45092</v>
      </c>
      <c r="H92" s="43">
        <v>45089</v>
      </c>
      <c r="I92" s="62">
        <v>369.45</v>
      </c>
      <c r="J92" s="42"/>
      <c r="L92">
        <f t="shared" si="0"/>
        <v>-29</v>
      </c>
      <c r="M92" s="54">
        <f t="shared" si="2"/>
        <v>-10714.05</v>
      </c>
    </row>
    <row r="93" spans="1:13" ht="11.25" customHeight="1" x14ac:dyDescent="0.25">
      <c r="A93" s="42">
        <v>389</v>
      </c>
      <c r="B93" s="59" t="s">
        <v>61</v>
      </c>
      <c r="C93" s="47" t="s">
        <v>62</v>
      </c>
      <c r="D93" s="58" t="s">
        <v>67</v>
      </c>
      <c r="E93" s="61">
        <v>20146</v>
      </c>
      <c r="F93" s="43">
        <v>45063</v>
      </c>
      <c r="G93" s="43">
        <v>45093</v>
      </c>
      <c r="H93" s="43">
        <v>45089</v>
      </c>
      <c r="I93" s="62">
        <v>370.8</v>
      </c>
      <c r="J93" s="42"/>
      <c r="L93">
        <f t="shared" si="0"/>
        <v>-30</v>
      </c>
      <c r="M93" s="54">
        <f t="shared" si="2"/>
        <v>-11124</v>
      </c>
    </row>
    <row r="94" spans="1:13" ht="11.25" customHeight="1" x14ac:dyDescent="0.25">
      <c r="A94" s="42">
        <v>389</v>
      </c>
      <c r="B94" s="59" t="s">
        <v>61</v>
      </c>
      <c r="C94" s="47" t="s">
        <v>62</v>
      </c>
      <c r="D94" s="58" t="s">
        <v>76</v>
      </c>
      <c r="E94" s="61">
        <v>271881</v>
      </c>
      <c r="F94" s="43">
        <v>45055</v>
      </c>
      <c r="G94" s="43">
        <v>45089</v>
      </c>
      <c r="H94" s="43">
        <v>45089</v>
      </c>
      <c r="I94" s="62">
        <v>389.86</v>
      </c>
      <c r="J94" s="42"/>
      <c r="L94">
        <f t="shared" si="0"/>
        <v>-34</v>
      </c>
      <c r="M94" s="54">
        <f t="shared" si="2"/>
        <v>-13255.24</v>
      </c>
    </row>
    <row r="95" spans="1:13" ht="11.25" customHeight="1" x14ac:dyDescent="0.25">
      <c r="A95" s="42">
        <v>389</v>
      </c>
      <c r="B95" s="59" t="s">
        <v>61</v>
      </c>
      <c r="C95" s="47" t="s">
        <v>62</v>
      </c>
      <c r="D95" s="58" t="s">
        <v>76</v>
      </c>
      <c r="E95" s="61">
        <v>270431</v>
      </c>
      <c r="F95" s="43">
        <v>45035</v>
      </c>
      <c r="G95" s="43">
        <v>45089</v>
      </c>
      <c r="H95" s="43">
        <v>45089</v>
      </c>
      <c r="I95" s="62">
        <v>409.23</v>
      </c>
      <c r="J95" s="42"/>
      <c r="L95">
        <f t="shared" si="0"/>
        <v>-54</v>
      </c>
      <c r="M95" s="54">
        <f t="shared" si="2"/>
        <v>-22098.420000000002</v>
      </c>
    </row>
    <row r="96" spans="1:13" ht="11.25" customHeight="1" x14ac:dyDescent="0.25">
      <c r="A96" s="42">
        <v>389</v>
      </c>
      <c r="B96" s="59" t="s">
        <v>61</v>
      </c>
      <c r="C96" s="47" t="s">
        <v>62</v>
      </c>
      <c r="D96" s="58" t="s">
        <v>98</v>
      </c>
      <c r="E96" s="61">
        <v>130001</v>
      </c>
      <c r="F96" s="43">
        <v>45061</v>
      </c>
      <c r="G96" s="43">
        <v>45089</v>
      </c>
      <c r="H96" s="43">
        <v>45089</v>
      </c>
      <c r="I96" s="62">
        <v>435</v>
      </c>
      <c r="J96" s="42"/>
      <c r="L96">
        <f t="shared" si="0"/>
        <v>-28</v>
      </c>
      <c r="M96" s="54">
        <f t="shared" si="2"/>
        <v>-12180</v>
      </c>
    </row>
    <row r="97" spans="1:13" ht="11.25" customHeight="1" x14ac:dyDescent="0.25">
      <c r="A97" s="42">
        <v>389</v>
      </c>
      <c r="B97" s="59" t="s">
        <v>61</v>
      </c>
      <c r="C97" s="47" t="s">
        <v>62</v>
      </c>
      <c r="D97" s="58" t="s">
        <v>75</v>
      </c>
      <c r="E97" s="61">
        <v>92669</v>
      </c>
      <c r="F97" s="43">
        <v>45057</v>
      </c>
      <c r="G97" s="43">
        <v>45089</v>
      </c>
      <c r="H97" s="43">
        <v>45089</v>
      </c>
      <c r="I97" s="62">
        <v>458</v>
      </c>
      <c r="J97" s="42"/>
      <c r="L97">
        <f t="shared" ref="L97:L160" si="3">F97-G97</f>
        <v>-32</v>
      </c>
      <c r="M97" s="54">
        <f t="shared" si="2"/>
        <v>-14656</v>
      </c>
    </row>
    <row r="98" spans="1:13" ht="11.25" customHeight="1" x14ac:dyDescent="0.25">
      <c r="A98" s="42">
        <v>389</v>
      </c>
      <c r="B98" s="59" t="s">
        <v>61</v>
      </c>
      <c r="C98" s="47" t="s">
        <v>62</v>
      </c>
      <c r="D98" s="58" t="s">
        <v>74</v>
      </c>
      <c r="E98" s="61">
        <v>16620</v>
      </c>
      <c r="F98" s="43">
        <v>45069</v>
      </c>
      <c r="G98" s="43">
        <v>45090</v>
      </c>
      <c r="H98" s="43">
        <v>45089</v>
      </c>
      <c r="I98" s="62">
        <v>490</v>
      </c>
      <c r="J98" s="42"/>
      <c r="L98">
        <f t="shared" si="3"/>
        <v>-21</v>
      </c>
      <c r="M98" s="54">
        <f t="shared" ref="M98:M161" si="4">L98*I98</f>
        <v>-10290</v>
      </c>
    </row>
    <row r="99" spans="1:13" ht="11.25" customHeight="1" x14ac:dyDescent="0.25">
      <c r="A99" s="42">
        <v>389</v>
      </c>
      <c r="B99" s="59" t="s">
        <v>61</v>
      </c>
      <c r="C99" s="47" t="s">
        <v>62</v>
      </c>
      <c r="D99" s="58" t="s">
        <v>86</v>
      </c>
      <c r="E99" s="61">
        <v>13651</v>
      </c>
      <c r="F99" s="43">
        <v>45048</v>
      </c>
      <c r="G99" s="43">
        <v>45093</v>
      </c>
      <c r="H99" s="43">
        <v>45089</v>
      </c>
      <c r="I99" s="62">
        <v>523</v>
      </c>
      <c r="J99" s="42"/>
      <c r="L99">
        <f t="shared" si="3"/>
        <v>-45</v>
      </c>
      <c r="M99" s="54">
        <f t="shared" si="4"/>
        <v>-23535</v>
      </c>
    </row>
    <row r="100" spans="1:13" ht="11.25" customHeight="1" x14ac:dyDescent="0.25">
      <c r="A100" s="42">
        <v>389</v>
      </c>
      <c r="B100" s="59" t="s">
        <v>61</v>
      </c>
      <c r="C100" s="47" t="s">
        <v>62</v>
      </c>
      <c r="D100" s="58" t="s">
        <v>172</v>
      </c>
      <c r="E100" s="61">
        <v>178570</v>
      </c>
      <c r="F100" s="43">
        <v>45068</v>
      </c>
      <c r="G100" s="43">
        <v>45089</v>
      </c>
      <c r="H100" s="43">
        <v>45089</v>
      </c>
      <c r="I100" s="62">
        <v>575.28</v>
      </c>
      <c r="J100" s="42"/>
      <c r="L100">
        <f t="shared" si="3"/>
        <v>-21</v>
      </c>
      <c r="M100" s="54">
        <f t="shared" si="4"/>
        <v>-12080.88</v>
      </c>
    </row>
    <row r="101" spans="1:13" ht="11.25" customHeight="1" x14ac:dyDescent="0.25">
      <c r="A101" s="42">
        <v>389</v>
      </c>
      <c r="B101" s="59" t="s">
        <v>61</v>
      </c>
      <c r="C101" s="47" t="s">
        <v>62</v>
      </c>
      <c r="D101" s="58" t="s">
        <v>76</v>
      </c>
      <c r="E101" s="61">
        <v>271291</v>
      </c>
      <c r="F101" s="43">
        <v>45048</v>
      </c>
      <c r="G101" s="43">
        <v>45089</v>
      </c>
      <c r="H101" s="43">
        <v>45089</v>
      </c>
      <c r="I101" s="62">
        <v>575.4</v>
      </c>
      <c r="J101" s="42"/>
      <c r="L101">
        <f t="shared" si="3"/>
        <v>-41</v>
      </c>
      <c r="M101" s="54">
        <f t="shared" si="4"/>
        <v>-23591.399999999998</v>
      </c>
    </row>
    <row r="102" spans="1:13" ht="11.25" customHeight="1" x14ac:dyDescent="0.25">
      <c r="A102" s="42">
        <v>389</v>
      </c>
      <c r="B102" s="59" t="s">
        <v>61</v>
      </c>
      <c r="C102" s="47" t="s">
        <v>62</v>
      </c>
      <c r="D102" s="58" t="s">
        <v>75</v>
      </c>
      <c r="E102" s="61">
        <v>92906</v>
      </c>
      <c r="F102" s="43">
        <v>45063</v>
      </c>
      <c r="G102" s="43">
        <v>45093</v>
      </c>
      <c r="H102" s="43">
        <v>45089</v>
      </c>
      <c r="I102" s="62">
        <v>662.95</v>
      </c>
      <c r="J102" s="42"/>
      <c r="L102">
        <f t="shared" si="3"/>
        <v>-30</v>
      </c>
      <c r="M102" s="54">
        <f t="shared" si="4"/>
        <v>-19888.5</v>
      </c>
    </row>
    <row r="103" spans="1:13" ht="11.25" customHeight="1" x14ac:dyDescent="0.25">
      <c r="A103" s="42">
        <v>389</v>
      </c>
      <c r="B103" s="59" t="s">
        <v>61</v>
      </c>
      <c r="C103" s="47" t="s">
        <v>62</v>
      </c>
      <c r="D103" s="58" t="s">
        <v>66</v>
      </c>
      <c r="E103" s="61">
        <v>10360</v>
      </c>
      <c r="F103" s="43">
        <v>45069</v>
      </c>
      <c r="G103" s="43">
        <v>45092</v>
      </c>
      <c r="H103" s="43">
        <v>45089</v>
      </c>
      <c r="I103" s="62">
        <v>670.89</v>
      </c>
      <c r="J103" s="42"/>
      <c r="L103">
        <f t="shared" si="3"/>
        <v>-23</v>
      </c>
      <c r="M103" s="54">
        <f t="shared" si="4"/>
        <v>-15430.47</v>
      </c>
    </row>
    <row r="104" spans="1:13" ht="11.25" customHeight="1" x14ac:dyDescent="0.25">
      <c r="A104" s="42">
        <v>389</v>
      </c>
      <c r="B104" s="59" t="s">
        <v>61</v>
      </c>
      <c r="C104" s="47" t="s">
        <v>62</v>
      </c>
      <c r="D104" s="58" t="s">
        <v>66</v>
      </c>
      <c r="E104" s="61">
        <v>10415</v>
      </c>
      <c r="F104" s="43">
        <v>45070</v>
      </c>
      <c r="G104" s="43">
        <v>45092</v>
      </c>
      <c r="H104" s="43">
        <v>45089</v>
      </c>
      <c r="I104" s="62">
        <v>679.37</v>
      </c>
      <c r="J104" s="42"/>
      <c r="L104">
        <f t="shared" si="3"/>
        <v>-22</v>
      </c>
      <c r="M104" s="54">
        <f t="shared" si="4"/>
        <v>-14946.14</v>
      </c>
    </row>
    <row r="105" spans="1:13" ht="11.25" customHeight="1" x14ac:dyDescent="0.25">
      <c r="A105" s="42">
        <v>389</v>
      </c>
      <c r="B105" s="59" t="s">
        <v>61</v>
      </c>
      <c r="C105" s="47" t="s">
        <v>62</v>
      </c>
      <c r="D105" s="58" t="s">
        <v>66</v>
      </c>
      <c r="E105" s="61">
        <v>10534</v>
      </c>
      <c r="F105" s="43">
        <v>45073</v>
      </c>
      <c r="G105" s="43">
        <v>45092</v>
      </c>
      <c r="H105" s="43">
        <v>45089</v>
      </c>
      <c r="I105" s="62">
        <v>689.81</v>
      </c>
      <c r="J105" s="42"/>
      <c r="L105">
        <f t="shared" si="3"/>
        <v>-19</v>
      </c>
      <c r="M105" s="54">
        <f t="shared" si="4"/>
        <v>-13106.39</v>
      </c>
    </row>
    <row r="106" spans="1:13" ht="11.25" customHeight="1" x14ac:dyDescent="0.25">
      <c r="A106" s="42">
        <v>389</v>
      </c>
      <c r="B106" s="59" t="s">
        <v>61</v>
      </c>
      <c r="C106" s="47" t="s">
        <v>62</v>
      </c>
      <c r="D106" s="58" t="s">
        <v>66</v>
      </c>
      <c r="E106" s="61">
        <v>10554</v>
      </c>
      <c r="F106" s="43">
        <v>45073</v>
      </c>
      <c r="G106" s="43">
        <v>45092</v>
      </c>
      <c r="H106" s="43">
        <v>45089</v>
      </c>
      <c r="I106" s="62">
        <v>696.8</v>
      </c>
      <c r="J106" s="42"/>
      <c r="L106">
        <f t="shared" si="3"/>
        <v>-19</v>
      </c>
      <c r="M106" s="54">
        <f t="shared" si="4"/>
        <v>-13239.199999999999</v>
      </c>
    </row>
    <row r="107" spans="1:13" ht="11.25" customHeight="1" x14ac:dyDescent="0.25">
      <c r="A107" s="42">
        <v>389</v>
      </c>
      <c r="B107" s="59" t="s">
        <v>61</v>
      </c>
      <c r="C107" s="47" t="s">
        <v>62</v>
      </c>
      <c r="D107" s="58" t="s">
        <v>66</v>
      </c>
      <c r="E107" s="61">
        <v>10254</v>
      </c>
      <c r="F107" s="43">
        <v>45066</v>
      </c>
      <c r="G107" s="43">
        <v>45092</v>
      </c>
      <c r="H107" s="43">
        <v>45089</v>
      </c>
      <c r="I107" s="62">
        <v>736.75</v>
      </c>
      <c r="J107" s="42"/>
      <c r="L107">
        <f t="shared" si="3"/>
        <v>-26</v>
      </c>
      <c r="M107" s="54">
        <f t="shared" si="4"/>
        <v>-19155.5</v>
      </c>
    </row>
    <row r="108" spans="1:13" ht="11.25" customHeight="1" x14ac:dyDescent="0.25">
      <c r="A108" s="42">
        <v>389</v>
      </c>
      <c r="B108" s="59" t="s">
        <v>61</v>
      </c>
      <c r="C108" s="47" t="s">
        <v>62</v>
      </c>
      <c r="D108" s="58" t="s">
        <v>66</v>
      </c>
      <c r="E108" s="61">
        <v>10188</v>
      </c>
      <c r="F108" s="43">
        <v>45064</v>
      </c>
      <c r="G108" s="43">
        <v>45092</v>
      </c>
      <c r="H108" s="43">
        <v>45089</v>
      </c>
      <c r="I108" s="62">
        <v>764.2</v>
      </c>
      <c r="J108" s="42"/>
      <c r="L108">
        <f t="shared" si="3"/>
        <v>-28</v>
      </c>
      <c r="M108" s="54">
        <f t="shared" si="4"/>
        <v>-21397.600000000002</v>
      </c>
    </row>
    <row r="109" spans="1:13" ht="11.25" customHeight="1" x14ac:dyDescent="0.25">
      <c r="A109" s="42">
        <v>389</v>
      </c>
      <c r="B109" s="59" t="s">
        <v>61</v>
      </c>
      <c r="C109" s="47" t="s">
        <v>62</v>
      </c>
      <c r="D109" s="58" t="s">
        <v>66</v>
      </c>
      <c r="E109" s="61">
        <v>10410</v>
      </c>
      <c r="F109" s="43">
        <v>45070</v>
      </c>
      <c r="G109" s="43">
        <v>45092</v>
      </c>
      <c r="H109" s="43">
        <v>45089</v>
      </c>
      <c r="I109" s="62">
        <v>827.52</v>
      </c>
      <c r="J109" s="42"/>
      <c r="L109">
        <f t="shared" si="3"/>
        <v>-22</v>
      </c>
      <c r="M109" s="54">
        <f t="shared" si="4"/>
        <v>-18205.439999999999</v>
      </c>
    </row>
    <row r="110" spans="1:13" ht="11.25" customHeight="1" x14ac:dyDescent="0.25">
      <c r="A110" s="42">
        <v>389</v>
      </c>
      <c r="B110" s="59" t="s">
        <v>61</v>
      </c>
      <c r="C110" s="47" t="s">
        <v>62</v>
      </c>
      <c r="D110" s="58" t="s">
        <v>66</v>
      </c>
      <c r="E110" s="61">
        <v>10156</v>
      </c>
      <c r="F110" s="43">
        <v>45063</v>
      </c>
      <c r="G110" s="43">
        <v>45092</v>
      </c>
      <c r="H110" s="43">
        <v>45089</v>
      </c>
      <c r="I110" s="62">
        <v>848.36</v>
      </c>
      <c r="J110" s="42"/>
      <c r="L110">
        <f t="shared" si="3"/>
        <v>-29</v>
      </c>
      <c r="M110" s="54">
        <f t="shared" si="4"/>
        <v>-24602.44</v>
      </c>
    </row>
    <row r="111" spans="1:13" ht="11.25" customHeight="1" x14ac:dyDescent="0.25">
      <c r="A111" s="42">
        <v>389</v>
      </c>
      <c r="B111" s="59" t="s">
        <v>61</v>
      </c>
      <c r="C111" s="47" t="s">
        <v>62</v>
      </c>
      <c r="D111" s="58" t="s">
        <v>66</v>
      </c>
      <c r="E111" s="61">
        <v>10265</v>
      </c>
      <c r="F111" s="43">
        <v>45066</v>
      </c>
      <c r="G111" s="43">
        <v>45092</v>
      </c>
      <c r="H111" s="43">
        <v>45089</v>
      </c>
      <c r="I111" s="62">
        <v>852.24</v>
      </c>
      <c r="J111" s="42"/>
      <c r="L111">
        <f t="shared" si="3"/>
        <v>-26</v>
      </c>
      <c r="M111" s="54">
        <f t="shared" si="4"/>
        <v>-22158.240000000002</v>
      </c>
    </row>
    <row r="112" spans="1:13" ht="11.25" customHeight="1" x14ac:dyDescent="0.25">
      <c r="A112" s="42">
        <v>389</v>
      </c>
      <c r="B112" s="59" t="s">
        <v>61</v>
      </c>
      <c r="C112" s="47" t="s">
        <v>62</v>
      </c>
      <c r="D112" s="58" t="s">
        <v>66</v>
      </c>
      <c r="E112" s="61">
        <v>10251</v>
      </c>
      <c r="F112" s="43">
        <v>45066</v>
      </c>
      <c r="G112" s="43">
        <v>45092</v>
      </c>
      <c r="H112" s="43">
        <v>45089</v>
      </c>
      <c r="I112" s="62">
        <v>862.25</v>
      </c>
      <c r="J112" s="42"/>
      <c r="L112">
        <f t="shared" si="3"/>
        <v>-26</v>
      </c>
      <c r="M112" s="54">
        <f t="shared" si="4"/>
        <v>-22418.5</v>
      </c>
    </row>
    <row r="113" spans="1:13" ht="11.25" customHeight="1" x14ac:dyDescent="0.25">
      <c r="A113" s="42">
        <v>389</v>
      </c>
      <c r="B113" s="59" t="s">
        <v>61</v>
      </c>
      <c r="C113" s="47" t="s">
        <v>62</v>
      </c>
      <c r="D113" s="58" t="s">
        <v>66</v>
      </c>
      <c r="E113" s="61">
        <v>10413</v>
      </c>
      <c r="F113" s="43">
        <v>45070</v>
      </c>
      <c r="G113" s="43">
        <v>45092</v>
      </c>
      <c r="H113" s="43">
        <v>45089</v>
      </c>
      <c r="I113" s="62">
        <v>869</v>
      </c>
      <c r="J113" s="42"/>
      <c r="L113">
        <f t="shared" si="3"/>
        <v>-22</v>
      </c>
      <c r="M113" s="54">
        <f t="shared" si="4"/>
        <v>-19118</v>
      </c>
    </row>
    <row r="114" spans="1:13" ht="11.25" customHeight="1" x14ac:dyDescent="0.25">
      <c r="A114" s="42">
        <v>389</v>
      </c>
      <c r="B114" s="59" t="s">
        <v>61</v>
      </c>
      <c r="C114" s="47" t="s">
        <v>62</v>
      </c>
      <c r="D114" s="58" t="s">
        <v>66</v>
      </c>
      <c r="E114" s="61">
        <v>10205</v>
      </c>
      <c r="F114" s="43">
        <v>45065</v>
      </c>
      <c r="G114" s="43">
        <v>45092</v>
      </c>
      <c r="H114" s="43">
        <v>45089</v>
      </c>
      <c r="I114" s="62">
        <v>869.67</v>
      </c>
      <c r="J114" s="42"/>
      <c r="L114">
        <f t="shared" si="3"/>
        <v>-27</v>
      </c>
      <c r="M114" s="54">
        <f t="shared" si="4"/>
        <v>-23481.09</v>
      </c>
    </row>
    <row r="115" spans="1:13" ht="11.25" customHeight="1" x14ac:dyDescent="0.25">
      <c r="A115" s="42">
        <v>389</v>
      </c>
      <c r="B115" s="59" t="s">
        <v>61</v>
      </c>
      <c r="C115" s="47" t="s">
        <v>62</v>
      </c>
      <c r="D115" s="58" t="s">
        <v>66</v>
      </c>
      <c r="E115" s="61">
        <v>10155</v>
      </c>
      <c r="F115" s="43">
        <v>45063</v>
      </c>
      <c r="G115" s="43">
        <v>45092</v>
      </c>
      <c r="H115" s="43">
        <v>45089</v>
      </c>
      <c r="I115" s="62">
        <v>869.86</v>
      </c>
      <c r="J115" s="42"/>
      <c r="L115">
        <f t="shared" si="3"/>
        <v>-29</v>
      </c>
      <c r="M115" s="54">
        <f t="shared" si="4"/>
        <v>-25225.94</v>
      </c>
    </row>
    <row r="116" spans="1:13" ht="11.25" customHeight="1" x14ac:dyDescent="0.25">
      <c r="A116" s="42">
        <v>389</v>
      </c>
      <c r="B116" s="59" t="s">
        <v>61</v>
      </c>
      <c r="C116" s="47" t="s">
        <v>62</v>
      </c>
      <c r="D116" s="58" t="s">
        <v>66</v>
      </c>
      <c r="E116" s="61">
        <v>10425</v>
      </c>
      <c r="F116" s="43">
        <v>45070</v>
      </c>
      <c r="G116" s="43">
        <v>45092</v>
      </c>
      <c r="H116" s="43">
        <v>45089</v>
      </c>
      <c r="I116" s="62">
        <v>891.32</v>
      </c>
      <c r="J116" s="42"/>
      <c r="L116">
        <f t="shared" si="3"/>
        <v>-22</v>
      </c>
      <c r="M116" s="54">
        <f t="shared" si="4"/>
        <v>-19609.04</v>
      </c>
    </row>
    <row r="117" spans="1:13" ht="11.25" customHeight="1" x14ac:dyDescent="0.25">
      <c r="A117" s="42">
        <v>389</v>
      </c>
      <c r="B117" s="59" t="s">
        <v>61</v>
      </c>
      <c r="C117" s="47" t="s">
        <v>62</v>
      </c>
      <c r="D117" s="58" t="s">
        <v>66</v>
      </c>
      <c r="E117" s="61">
        <v>10442</v>
      </c>
      <c r="F117" s="43">
        <v>45070</v>
      </c>
      <c r="G117" s="43">
        <v>45092</v>
      </c>
      <c r="H117" s="43">
        <v>45089</v>
      </c>
      <c r="I117" s="62">
        <v>918.24</v>
      </c>
      <c r="J117" s="42"/>
      <c r="L117">
        <f t="shared" si="3"/>
        <v>-22</v>
      </c>
      <c r="M117" s="54">
        <f t="shared" si="4"/>
        <v>-20201.28</v>
      </c>
    </row>
    <row r="118" spans="1:13" ht="11.25" customHeight="1" x14ac:dyDescent="0.25">
      <c r="A118" s="42">
        <v>389</v>
      </c>
      <c r="B118" s="59" t="s">
        <v>61</v>
      </c>
      <c r="C118" s="47" t="s">
        <v>62</v>
      </c>
      <c r="D118" s="58" t="s">
        <v>66</v>
      </c>
      <c r="E118" s="61">
        <v>10453</v>
      </c>
      <c r="F118" s="43">
        <v>45071</v>
      </c>
      <c r="G118" s="43">
        <v>45092</v>
      </c>
      <c r="H118" s="43">
        <v>45089</v>
      </c>
      <c r="I118" s="62">
        <v>923.13</v>
      </c>
      <c r="J118" s="42"/>
      <c r="L118">
        <f t="shared" si="3"/>
        <v>-21</v>
      </c>
      <c r="M118" s="54">
        <f t="shared" si="4"/>
        <v>-19385.73</v>
      </c>
    </row>
    <row r="119" spans="1:13" ht="11.25" customHeight="1" x14ac:dyDescent="0.25">
      <c r="A119" s="42">
        <v>389</v>
      </c>
      <c r="B119" s="59" t="s">
        <v>61</v>
      </c>
      <c r="C119" s="47" t="s">
        <v>62</v>
      </c>
      <c r="D119" s="58" t="s">
        <v>66</v>
      </c>
      <c r="E119" s="61">
        <v>10681</v>
      </c>
      <c r="F119" s="43">
        <v>45077</v>
      </c>
      <c r="G119" s="43">
        <v>45092</v>
      </c>
      <c r="H119" s="43">
        <v>45089</v>
      </c>
      <c r="I119" s="62">
        <v>932.42</v>
      </c>
      <c r="J119" s="42"/>
      <c r="L119">
        <f t="shared" si="3"/>
        <v>-15</v>
      </c>
      <c r="M119" s="54">
        <f t="shared" si="4"/>
        <v>-13986.3</v>
      </c>
    </row>
    <row r="120" spans="1:13" ht="11.25" customHeight="1" x14ac:dyDescent="0.25">
      <c r="A120" s="42">
        <v>389</v>
      </c>
      <c r="B120" s="59" t="s">
        <v>61</v>
      </c>
      <c r="C120" s="47" t="s">
        <v>62</v>
      </c>
      <c r="D120" s="58" t="s">
        <v>66</v>
      </c>
      <c r="E120" s="61">
        <v>10204</v>
      </c>
      <c r="F120" s="43">
        <v>45065</v>
      </c>
      <c r="G120" s="43">
        <v>45092</v>
      </c>
      <c r="H120" s="43">
        <v>45089</v>
      </c>
      <c r="I120" s="62">
        <v>958</v>
      </c>
      <c r="J120" s="42"/>
      <c r="L120">
        <f t="shared" si="3"/>
        <v>-27</v>
      </c>
      <c r="M120" s="54">
        <f t="shared" si="4"/>
        <v>-25866</v>
      </c>
    </row>
    <row r="121" spans="1:13" ht="11.25" customHeight="1" x14ac:dyDescent="0.25">
      <c r="A121" s="42">
        <v>389</v>
      </c>
      <c r="B121" s="59" t="s">
        <v>61</v>
      </c>
      <c r="C121" s="47" t="s">
        <v>62</v>
      </c>
      <c r="D121" s="58" t="s">
        <v>66</v>
      </c>
      <c r="E121" s="61">
        <v>10402</v>
      </c>
      <c r="F121" s="43">
        <v>45070</v>
      </c>
      <c r="G121" s="43">
        <v>45092</v>
      </c>
      <c r="H121" s="43">
        <v>45089</v>
      </c>
      <c r="I121" s="62">
        <v>986.4</v>
      </c>
      <c r="J121" s="42"/>
      <c r="L121">
        <f t="shared" si="3"/>
        <v>-22</v>
      </c>
      <c r="M121" s="54">
        <f t="shared" si="4"/>
        <v>-21700.799999999999</v>
      </c>
    </row>
    <row r="122" spans="1:13" ht="11.25" customHeight="1" x14ac:dyDescent="0.25">
      <c r="A122" s="42">
        <v>389</v>
      </c>
      <c r="B122" s="59" t="s">
        <v>61</v>
      </c>
      <c r="C122" s="47" t="s">
        <v>62</v>
      </c>
      <c r="D122" s="58" t="s">
        <v>66</v>
      </c>
      <c r="E122" s="61">
        <v>10342</v>
      </c>
      <c r="F122" s="43">
        <v>45068</v>
      </c>
      <c r="G122" s="43">
        <v>45092</v>
      </c>
      <c r="H122" s="43">
        <v>45089</v>
      </c>
      <c r="I122" s="62">
        <v>1002.83</v>
      </c>
      <c r="J122" s="42"/>
      <c r="L122">
        <f t="shared" si="3"/>
        <v>-24</v>
      </c>
      <c r="M122" s="54">
        <f t="shared" si="4"/>
        <v>-24067.920000000002</v>
      </c>
    </row>
    <row r="123" spans="1:13" ht="11.25" customHeight="1" x14ac:dyDescent="0.25">
      <c r="A123" s="42">
        <v>389</v>
      </c>
      <c r="B123" s="59" t="s">
        <v>61</v>
      </c>
      <c r="C123" s="47" t="s">
        <v>62</v>
      </c>
      <c r="D123" s="58" t="s">
        <v>66</v>
      </c>
      <c r="E123" s="61">
        <v>10452</v>
      </c>
      <c r="F123" s="43">
        <v>45071</v>
      </c>
      <c r="G123" s="43">
        <v>45092</v>
      </c>
      <c r="H123" s="43">
        <v>45089</v>
      </c>
      <c r="I123" s="62">
        <v>1015.53</v>
      </c>
      <c r="J123" s="42"/>
      <c r="L123">
        <f t="shared" si="3"/>
        <v>-21</v>
      </c>
      <c r="M123" s="54">
        <f t="shared" si="4"/>
        <v>-21326.13</v>
      </c>
    </row>
    <row r="124" spans="1:13" ht="11.25" customHeight="1" x14ac:dyDescent="0.25">
      <c r="A124" s="42">
        <v>389</v>
      </c>
      <c r="B124" s="59" t="s">
        <v>61</v>
      </c>
      <c r="C124" s="47" t="s">
        <v>62</v>
      </c>
      <c r="D124" s="58" t="s">
        <v>85</v>
      </c>
      <c r="E124" s="61">
        <v>41221</v>
      </c>
      <c r="F124" s="43">
        <v>45048</v>
      </c>
      <c r="G124" s="43">
        <v>45089</v>
      </c>
      <c r="H124" s="43">
        <v>45089</v>
      </c>
      <c r="I124" s="62">
        <v>1020</v>
      </c>
      <c r="J124" s="42"/>
      <c r="L124">
        <f t="shared" si="3"/>
        <v>-41</v>
      </c>
      <c r="M124" s="54">
        <f t="shared" si="4"/>
        <v>-41820</v>
      </c>
    </row>
    <row r="125" spans="1:13" ht="11.25" customHeight="1" x14ac:dyDescent="0.25">
      <c r="A125" s="42">
        <v>389</v>
      </c>
      <c r="B125" s="59" t="s">
        <v>61</v>
      </c>
      <c r="C125" s="47" t="s">
        <v>62</v>
      </c>
      <c r="D125" s="58" t="s">
        <v>66</v>
      </c>
      <c r="E125" s="61">
        <v>10207</v>
      </c>
      <c r="F125" s="43">
        <v>45065</v>
      </c>
      <c r="G125" s="43">
        <v>45092</v>
      </c>
      <c r="H125" s="43">
        <v>45089</v>
      </c>
      <c r="I125" s="62">
        <v>1025.3</v>
      </c>
      <c r="J125" s="42"/>
      <c r="L125">
        <f t="shared" si="3"/>
        <v>-27</v>
      </c>
      <c r="M125" s="54">
        <f t="shared" si="4"/>
        <v>-27683.1</v>
      </c>
    </row>
    <row r="126" spans="1:13" ht="11.25" customHeight="1" x14ac:dyDescent="0.25">
      <c r="A126" s="42">
        <v>389</v>
      </c>
      <c r="B126" s="59" t="s">
        <v>61</v>
      </c>
      <c r="C126" s="47" t="s">
        <v>62</v>
      </c>
      <c r="D126" s="58" t="s">
        <v>66</v>
      </c>
      <c r="E126" s="61">
        <v>10607</v>
      </c>
      <c r="F126" s="43">
        <v>45075</v>
      </c>
      <c r="G126" s="43">
        <v>45092</v>
      </c>
      <c r="H126" s="43">
        <v>45089</v>
      </c>
      <c r="I126" s="62">
        <v>1031.67</v>
      </c>
      <c r="J126" s="42"/>
      <c r="L126">
        <f t="shared" si="3"/>
        <v>-17</v>
      </c>
      <c r="M126" s="54">
        <f t="shared" si="4"/>
        <v>-17538.39</v>
      </c>
    </row>
    <row r="127" spans="1:13" ht="11.25" customHeight="1" x14ac:dyDescent="0.25">
      <c r="A127" s="42">
        <v>389</v>
      </c>
      <c r="B127" s="59" t="s">
        <v>61</v>
      </c>
      <c r="C127" s="47" t="s">
        <v>62</v>
      </c>
      <c r="D127" s="58" t="s">
        <v>66</v>
      </c>
      <c r="E127" s="61">
        <v>10202</v>
      </c>
      <c r="F127" s="43">
        <v>45065</v>
      </c>
      <c r="G127" s="43">
        <v>45092</v>
      </c>
      <c r="H127" s="43">
        <v>45089</v>
      </c>
      <c r="I127" s="62">
        <v>1032.0999999999999</v>
      </c>
      <c r="J127" s="42"/>
      <c r="L127">
        <f t="shared" si="3"/>
        <v>-27</v>
      </c>
      <c r="M127" s="54">
        <f t="shared" si="4"/>
        <v>-27866.699999999997</v>
      </c>
    </row>
    <row r="128" spans="1:13" ht="11.25" customHeight="1" x14ac:dyDescent="0.25">
      <c r="A128" s="42">
        <v>389</v>
      </c>
      <c r="B128" s="59" t="s">
        <v>61</v>
      </c>
      <c r="C128" s="47" t="s">
        <v>62</v>
      </c>
      <c r="D128" s="58" t="s">
        <v>66</v>
      </c>
      <c r="E128" s="61">
        <v>10249</v>
      </c>
      <c r="F128" s="43">
        <v>45066</v>
      </c>
      <c r="G128" s="43">
        <v>45092</v>
      </c>
      <c r="H128" s="43">
        <v>45089</v>
      </c>
      <c r="I128" s="62">
        <v>1036.27</v>
      </c>
      <c r="J128" s="42"/>
      <c r="L128">
        <f t="shared" si="3"/>
        <v>-26</v>
      </c>
      <c r="M128" s="54">
        <f t="shared" si="4"/>
        <v>-26943.02</v>
      </c>
    </row>
    <row r="129" spans="1:13" ht="11.25" customHeight="1" x14ac:dyDescent="0.25">
      <c r="A129" s="42">
        <v>389</v>
      </c>
      <c r="B129" s="59" t="s">
        <v>61</v>
      </c>
      <c r="C129" s="47" t="s">
        <v>62</v>
      </c>
      <c r="D129" s="58" t="s">
        <v>76</v>
      </c>
      <c r="E129" s="61">
        <v>271288</v>
      </c>
      <c r="F129" s="43">
        <v>45048</v>
      </c>
      <c r="G129" s="43">
        <v>45089</v>
      </c>
      <c r="H129" s="43">
        <v>45089</v>
      </c>
      <c r="I129" s="62">
        <v>1040.0999999999999</v>
      </c>
      <c r="J129" s="42"/>
      <c r="L129">
        <f t="shared" si="3"/>
        <v>-41</v>
      </c>
      <c r="M129" s="54">
        <f t="shared" si="4"/>
        <v>-42644.1</v>
      </c>
    </row>
    <row r="130" spans="1:13" ht="11.25" customHeight="1" x14ac:dyDescent="0.25">
      <c r="A130" s="42">
        <v>389</v>
      </c>
      <c r="B130" s="59" t="s">
        <v>61</v>
      </c>
      <c r="C130" s="47" t="s">
        <v>62</v>
      </c>
      <c r="D130" s="58" t="s">
        <v>66</v>
      </c>
      <c r="E130" s="61">
        <v>10190</v>
      </c>
      <c r="F130" s="43">
        <v>45064</v>
      </c>
      <c r="G130" s="43">
        <v>45092</v>
      </c>
      <c r="H130" s="43">
        <v>45089</v>
      </c>
      <c r="I130" s="62">
        <v>1044.6500000000001</v>
      </c>
      <c r="J130" s="42"/>
      <c r="L130">
        <f t="shared" si="3"/>
        <v>-28</v>
      </c>
      <c r="M130" s="54">
        <f t="shared" si="4"/>
        <v>-29250.200000000004</v>
      </c>
    </row>
    <row r="131" spans="1:13" ht="11.25" customHeight="1" x14ac:dyDescent="0.25">
      <c r="A131" s="42">
        <v>389</v>
      </c>
      <c r="B131" s="59" t="s">
        <v>61</v>
      </c>
      <c r="C131" s="47" t="s">
        <v>62</v>
      </c>
      <c r="D131" s="58" t="s">
        <v>66</v>
      </c>
      <c r="E131" s="61">
        <v>10250</v>
      </c>
      <c r="F131" s="43">
        <v>45066</v>
      </c>
      <c r="G131" s="43">
        <v>45092</v>
      </c>
      <c r="H131" s="43">
        <v>45089</v>
      </c>
      <c r="I131" s="62">
        <v>1056.9100000000001</v>
      </c>
      <c r="J131" s="42"/>
      <c r="L131">
        <f t="shared" si="3"/>
        <v>-26</v>
      </c>
      <c r="M131" s="54">
        <f t="shared" si="4"/>
        <v>-27479.660000000003</v>
      </c>
    </row>
    <row r="132" spans="1:13" ht="11.25" customHeight="1" x14ac:dyDescent="0.25">
      <c r="A132" s="42">
        <v>389</v>
      </c>
      <c r="B132" s="59" t="s">
        <v>61</v>
      </c>
      <c r="C132" s="47" t="s">
        <v>62</v>
      </c>
      <c r="D132" s="58" t="s">
        <v>66</v>
      </c>
      <c r="E132" s="61">
        <v>10097</v>
      </c>
      <c r="F132" s="43">
        <v>45062</v>
      </c>
      <c r="G132" s="43">
        <v>45092</v>
      </c>
      <c r="H132" s="43">
        <v>45089</v>
      </c>
      <c r="I132" s="62">
        <v>1058.77</v>
      </c>
      <c r="J132" s="42"/>
      <c r="L132">
        <f t="shared" si="3"/>
        <v>-30</v>
      </c>
      <c r="M132" s="54">
        <f t="shared" si="4"/>
        <v>-31763.1</v>
      </c>
    </row>
    <row r="133" spans="1:13" ht="11.25" customHeight="1" x14ac:dyDescent="0.25">
      <c r="A133" s="42">
        <v>389</v>
      </c>
      <c r="B133" s="59" t="s">
        <v>61</v>
      </c>
      <c r="C133" s="47" t="s">
        <v>62</v>
      </c>
      <c r="D133" s="58" t="s">
        <v>66</v>
      </c>
      <c r="E133" s="61">
        <v>10106</v>
      </c>
      <c r="F133" s="43">
        <v>45062</v>
      </c>
      <c r="G133" s="43">
        <v>45092</v>
      </c>
      <c r="H133" s="43">
        <v>45089</v>
      </c>
      <c r="I133" s="62">
        <v>1062.54</v>
      </c>
      <c r="J133" s="42"/>
      <c r="L133">
        <f t="shared" si="3"/>
        <v>-30</v>
      </c>
      <c r="M133" s="54">
        <f t="shared" si="4"/>
        <v>-31876.199999999997</v>
      </c>
    </row>
    <row r="134" spans="1:13" ht="11.25" customHeight="1" x14ac:dyDescent="0.25">
      <c r="A134" s="42">
        <v>389</v>
      </c>
      <c r="B134" s="59" t="s">
        <v>61</v>
      </c>
      <c r="C134" s="47" t="s">
        <v>62</v>
      </c>
      <c r="D134" s="58" t="s">
        <v>66</v>
      </c>
      <c r="E134" s="61">
        <v>10608</v>
      </c>
      <c r="F134" s="43">
        <v>45075</v>
      </c>
      <c r="G134" s="43">
        <v>45092</v>
      </c>
      <c r="H134" s="43">
        <v>45089</v>
      </c>
      <c r="I134" s="62">
        <v>1085.6099999999999</v>
      </c>
      <c r="J134" s="42"/>
      <c r="L134">
        <f t="shared" si="3"/>
        <v>-17</v>
      </c>
      <c r="M134" s="54">
        <f t="shared" si="4"/>
        <v>-18455.37</v>
      </c>
    </row>
    <row r="135" spans="1:13" ht="11.25" customHeight="1" x14ac:dyDescent="0.25">
      <c r="A135" s="42">
        <v>389</v>
      </c>
      <c r="B135" s="59" t="s">
        <v>61</v>
      </c>
      <c r="C135" s="47" t="s">
        <v>62</v>
      </c>
      <c r="D135" s="58" t="s">
        <v>66</v>
      </c>
      <c r="E135" s="61">
        <v>10555</v>
      </c>
      <c r="F135" s="43">
        <v>45073</v>
      </c>
      <c r="G135" s="43">
        <v>45092</v>
      </c>
      <c r="H135" s="43">
        <v>45089</v>
      </c>
      <c r="I135" s="62">
        <v>1095.6600000000001</v>
      </c>
      <c r="J135" s="42"/>
      <c r="L135">
        <f t="shared" si="3"/>
        <v>-19</v>
      </c>
      <c r="M135" s="54">
        <f t="shared" si="4"/>
        <v>-20817.54</v>
      </c>
    </row>
    <row r="136" spans="1:13" ht="11.25" customHeight="1" x14ac:dyDescent="0.25">
      <c r="A136" s="42">
        <v>389</v>
      </c>
      <c r="B136" s="59" t="s">
        <v>61</v>
      </c>
      <c r="C136" s="47" t="s">
        <v>62</v>
      </c>
      <c r="D136" s="58" t="s">
        <v>66</v>
      </c>
      <c r="E136" s="61">
        <v>10143</v>
      </c>
      <c r="F136" s="43">
        <v>45063</v>
      </c>
      <c r="G136" s="43">
        <v>45092</v>
      </c>
      <c r="H136" s="43">
        <v>45089</v>
      </c>
      <c r="I136" s="62">
        <v>1097.8699999999999</v>
      </c>
      <c r="J136" s="42"/>
      <c r="L136">
        <f t="shared" si="3"/>
        <v>-29</v>
      </c>
      <c r="M136" s="54">
        <f t="shared" si="4"/>
        <v>-31838.229999999996</v>
      </c>
    </row>
    <row r="137" spans="1:13" ht="11.25" customHeight="1" x14ac:dyDescent="0.25">
      <c r="A137" s="42">
        <v>389</v>
      </c>
      <c r="B137" s="59" t="s">
        <v>61</v>
      </c>
      <c r="C137" s="47" t="s">
        <v>62</v>
      </c>
      <c r="D137" s="58" t="s">
        <v>85</v>
      </c>
      <c r="E137" s="61">
        <v>41261</v>
      </c>
      <c r="F137" s="43">
        <v>45051</v>
      </c>
      <c r="G137" s="43">
        <v>45089</v>
      </c>
      <c r="H137" s="43">
        <v>45089</v>
      </c>
      <c r="I137" s="62">
        <v>1100.56</v>
      </c>
      <c r="J137" s="42"/>
      <c r="L137">
        <f t="shared" si="3"/>
        <v>-38</v>
      </c>
      <c r="M137" s="54">
        <f t="shared" si="4"/>
        <v>-41821.279999999999</v>
      </c>
    </row>
    <row r="138" spans="1:13" ht="11.25" customHeight="1" x14ac:dyDescent="0.25">
      <c r="A138" s="42">
        <v>389</v>
      </c>
      <c r="B138" s="59" t="s">
        <v>61</v>
      </c>
      <c r="C138" s="47" t="s">
        <v>62</v>
      </c>
      <c r="D138" s="58" t="s">
        <v>66</v>
      </c>
      <c r="E138" s="61">
        <v>10680</v>
      </c>
      <c r="F138" s="43">
        <v>45077</v>
      </c>
      <c r="G138" s="43">
        <v>45092</v>
      </c>
      <c r="H138" s="43">
        <v>45089</v>
      </c>
      <c r="I138" s="62">
        <v>1101.8900000000001</v>
      </c>
      <c r="J138" s="42"/>
      <c r="L138">
        <f t="shared" si="3"/>
        <v>-15</v>
      </c>
      <c r="M138" s="54">
        <f t="shared" si="4"/>
        <v>-16528.350000000002</v>
      </c>
    </row>
    <row r="139" spans="1:13" ht="11.25" customHeight="1" x14ac:dyDescent="0.25">
      <c r="A139" s="42">
        <v>389</v>
      </c>
      <c r="B139" s="59" t="s">
        <v>61</v>
      </c>
      <c r="C139" s="47" t="s">
        <v>62</v>
      </c>
      <c r="D139" s="58" t="s">
        <v>66</v>
      </c>
      <c r="E139" s="61">
        <v>10414</v>
      </c>
      <c r="F139" s="43">
        <v>45070</v>
      </c>
      <c r="G139" s="43">
        <v>45092</v>
      </c>
      <c r="H139" s="43">
        <v>45089</v>
      </c>
      <c r="I139" s="62">
        <v>1122.3900000000001</v>
      </c>
      <c r="J139" s="42"/>
      <c r="L139">
        <f t="shared" si="3"/>
        <v>-22</v>
      </c>
      <c r="M139" s="54">
        <f t="shared" si="4"/>
        <v>-24692.58</v>
      </c>
    </row>
    <row r="140" spans="1:13" ht="11.25" customHeight="1" x14ac:dyDescent="0.25">
      <c r="A140" s="42">
        <v>389</v>
      </c>
      <c r="B140" s="59" t="s">
        <v>61</v>
      </c>
      <c r="C140" s="47" t="s">
        <v>62</v>
      </c>
      <c r="D140" s="58" t="s">
        <v>66</v>
      </c>
      <c r="E140" s="61">
        <v>10154</v>
      </c>
      <c r="F140" s="43">
        <v>45063</v>
      </c>
      <c r="G140" s="43">
        <v>45092</v>
      </c>
      <c r="H140" s="43">
        <v>45089</v>
      </c>
      <c r="I140" s="62">
        <v>1147.8800000000001</v>
      </c>
      <c r="J140" s="42"/>
      <c r="L140">
        <f t="shared" si="3"/>
        <v>-29</v>
      </c>
      <c r="M140" s="54">
        <f t="shared" si="4"/>
        <v>-33288.520000000004</v>
      </c>
    </row>
    <row r="141" spans="1:13" ht="11.25" customHeight="1" x14ac:dyDescent="0.25">
      <c r="A141" s="42">
        <v>389</v>
      </c>
      <c r="B141" s="59" t="s">
        <v>61</v>
      </c>
      <c r="C141" s="47" t="s">
        <v>62</v>
      </c>
      <c r="D141" s="58" t="s">
        <v>66</v>
      </c>
      <c r="E141" s="61">
        <v>10361</v>
      </c>
      <c r="F141" s="43">
        <v>45069</v>
      </c>
      <c r="G141" s="43">
        <v>45092</v>
      </c>
      <c r="H141" s="43">
        <v>45089</v>
      </c>
      <c r="I141" s="62">
        <v>1147.97</v>
      </c>
      <c r="J141" s="42"/>
      <c r="L141">
        <f t="shared" si="3"/>
        <v>-23</v>
      </c>
      <c r="M141" s="54">
        <f t="shared" si="4"/>
        <v>-26403.31</v>
      </c>
    </row>
    <row r="142" spans="1:13" ht="11.25" customHeight="1" x14ac:dyDescent="0.25">
      <c r="A142" s="42">
        <v>389</v>
      </c>
      <c r="B142" s="59" t="s">
        <v>61</v>
      </c>
      <c r="C142" s="47" t="s">
        <v>62</v>
      </c>
      <c r="D142" s="58" t="s">
        <v>76</v>
      </c>
      <c r="E142" s="61">
        <v>271289</v>
      </c>
      <c r="F142" s="43">
        <v>45048</v>
      </c>
      <c r="G142" s="43">
        <v>45089</v>
      </c>
      <c r="H142" s="43">
        <v>45089</v>
      </c>
      <c r="I142" s="62">
        <v>1158.1300000000001</v>
      </c>
      <c r="J142" s="42"/>
      <c r="L142">
        <f t="shared" si="3"/>
        <v>-41</v>
      </c>
      <c r="M142" s="54">
        <f t="shared" si="4"/>
        <v>-47483.33</v>
      </c>
    </row>
    <row r="143" spans="1:13" ht="11.25" customHeight="1" x14ac:dyDescent="0.25">
      <c r="A143" s="42">
        <v>389</v>
      </c>
      <c r="B143" s="59" t="s">
        <v>61</v>
      </c>
      <c r="C143" s="47" t="s">
        <v>62</v>
      </c>
      <c r="D143" s="58" t="s">
        <v>66</v>
      </c>
      <c r="E143" s="61">
        <v>10668</v>
      </c>
      <c r="F143" s="43">
        <v>45077</v>
      </c>
      <c r="G143" s="43">
        <v>45092</v>
      </c>
      <c r="H143" s="43">
        <v>45089</v>
      </c>
      <c r="I143" s="62">
        <v>1161.53</v>
      </c>
      <c r="J143" s="42"/>
      <c r="L143">
        <f t="shared" si="3"/>
        <v>-15</v>
      </c>
      <c r="M143" s="54">
        <f t="shared" si="4"/>
        <v>-17422.95</v>
      </c>
    </row>
    <row r="144" spans="1:13" ht="11.25" customHeight="1" x14ac:dyDescent="0.25">
      <c r="A144" s="42">
        <v>389</v>
      </c>
      <c r="B144" s="59" t="s">
        <v>61</v>
      </c>
      <c r="C144" s="47" t="s">
        <v>62</v>
      </c>
      <c r="D144" s="58" t="s">
        <v>66</v>
      </c>
      <c r="E144" s="61">
        <v>10679</v>
      </c>
      <c r="F144" s="43">
        <v>45077</v>
      </c>
      <c r="G144" s="43">
        <v>45092</v>
      </c>
      <c r="H144" s="43">
        <v>45089</v>
      </c>
      <c r="I144" s="62">
        <v>1164.69</v>
      </c>
      <c r="J144" s="42"/>
      <c r="L144">
        <f t="shared" si="3"/>
        <v>-15</v>
      </c>
      <c r="M144" s="54">
        <f t="shared" si="4"/>
        <v>-17470.350000000002</v>
      </c>
    </row>
    <row r="145" spans="1:13" ht="11.25" customHeight="1" x14ac:dyDescent="0.25">
      <c r="A145" s="42">
        <v>389</v>
      </c>
      <c r="B145" s="59" t="s">
        <v>61</v>
      </c>
      <c r="C145" s="47" t="s">
        <v>62</v>
      </c>
      <c r="D145" s="58" t="s">
        <v>66</v>
      </c>
      <c r="E145" s="61">
        <v>10232</v>
      </c>
      <c r="F145" s="43">
        <v>45065</v>
      </c>
      <c r="G145" s="43">
        <v>45092</v>
      </c>
      <c r="H145" s="43">
        <v>45089</v>
      </c>
      <c r="I145" s="62">
        <v>1170.6300000000001</v>
      </c>
      <c r="J145" s="42"/>
      <c r="L145">
        <f t="shared" si="3"/>
        <v>-27</v>
      </c>
      <c r="M145" s="54">
        <f t="shared" si="4"/>
        <v>-31607.010000000002</v>
      </c>
    </row>
    <row r="146" spans="1:13" ht="11.25" customHeight="1" x14ac:dyDescent="0.25">
      <c r="A146" s="42">
        <v>389</v>
      </c>
      <c r="B146" s="59" t="s">
        <v>61</v>
      </c>
      <c r="C146" s="47" t="s">
        <v>62</v>
      </c>
      <c r="D146" s="58" t="s">
        <v>66</v>
      </c>
      <c r="E146" s="61">
        <v>10103</v>
      </c>
      <c r="F146" s="43">
        <v>45062</v>
      </c>
      <c r="G146" s="43">
        <v>45092</v>
      </c>
      <c r="H146" s="43">
        <v>45089</v>
      </c>
      <c r="I146" s="62">
        <v>1171.06</v>
      </c>
      <c r="J146" s="42"/>
      <c r="L146">
        <f t="shared" si="3"/>
        <v>-30</v>
      </c>
      <c r="M146" s="54">
        <f t="shared" si="4"/>
        <v>-35131.799999999996</v>
      </c>
    </row>
    <row r="147" spans="1:13" ht="11.25" customHeight="1" x14ac:dyDescent="0.25">
      <c r="A147" s="42">
        <v>389</v>
      </c>
      <c r="B147" s="59" t="s">
        <v>61</v>
      </c>
      <c r="C147" s="47" t="s">
        <v>62</v>
      </c>
      <c r="D147" s="58" t="s">
        <v>134</v>
      </c>
      <c r="E147" s="61">
        <v>2592493</v>
      </c>
      <c r="F147" s="43">
        <v>45056</v>
      </c>
      <c r="G147" s="43">
        <v>45089</v>
      </c>
      <c r="H147" s="43">
        <v>45089</v>
      </c>
      <c r="I147" s="62">
        <v>1218.93</v>
      </c>
      <c r="J147" s="42"/>
      <c r="L147">
        <f t="shared" si="3"/>
        <v>-33</v>
      </c>
      <c r="M147" s="54">
        <f t="shared" si="4"/>
        <v>-40224.69</v>
      </c>
    </row>
    <row r="148" spans="1:13" ht="11.25" customHeight="1" x14ac:dyDescent="0.25">
      <c r="A148" s="42">
        <v>389</v>
      </c>
      <c r="B148" s="59" t="s">
        <v>61</v>
      </c>
      <c r="C148" s="47" t="s">
        <v>62</v>
      </c>
      <c r="D148" s="58" t="s">
        <v>77</v>
      </c>
      <c r="E148" s="61">
        <v>138</v>
      </c>
      <c r="F148" s="43">
        <v>45076</v>
      </c>
      <c r="G148" s="43">
        <v>45092</v>
      </c>
      <c r="H148" s="43">
        <v>45089</v>
      </c>
      <c r="I148" s="62">
        <v>1260.76</v>
      </c>
      <c r="J148" s="42"/>
      <c r="L148">
        <f t="shared" si="3"/>
        <v>-16</v>
      </c>
      <c r="M148" s="54">
        <f t="shared" si="4"/>
        <v>-20172.16</v>
      </c>
    </row>
    <row r="149" spans="1:13" ht="11.25" customHeight="1" x14ac:dyDescent="0.25">
      <c r="A149" s="42">
        <v>389</v>
      </c>
      <c r="B149" s="59" t="s">
        <v>61</v>
      </c>
      <c r="C149" s="47" t="s">
        <v>62</v>
      </c>
      <c r="D149" s="58" t="s">
        <v>66</v>
      </c>
      <c r="E149" s="61">
        <v>10130</v>
      </c>
      <c r="F149" s="43">
        <v>45063</v>
      </c>
      <c r="G149" s="43">
        <v>45092</v>
      </c>
      <c r="H149" s="43">
        <v>45089</v>
      </c>
      <c r="I149" s="62">
        <v>1359.79</v>
      </c>
      <c r="J149" s="42"/>
      <c r="L149">
        <f t="shared" si="3"/>
        <v>-29</v>
      </c>
      <c r="M149" s="54">
        <f t="shared" si="4"/>
        <v>-39433.909999999996</v>
      </c>
    </row>
    <row r="150" spans="1:13" ht="11.25" customHeight="1" x14ac:dyDescent="0.25">
      <c r="A150" s="42">
        <v>389</v>
      </c>
      <c r="B150" s="59" t="s">
        <v>61</v>
      </c>
      <c r="C150" s="47" t="s">
        <v>62</v>
      </c>
      <c r="D150" s="58" t="s">
        <v>84</v>
      </c>
      <c r="E150" s="61">
        <v>6086</v>
      </c>
      <c r="F150" s="43">
        <v>45078</v>
      </c>
      <c r="G150" s="43">
        <v>45092</v>
      </c>
      <c r="H150" s="43">
        <v>45089</v>
      </c>
      <c r="I150" s="62">
        <v>1377.4</v>
      </c>
      <c r="J150" s="42"/>
      <c r="L150">
        <f t="shared" si="3"/>
        <v>-14</v>
      </c>
      <c r="M150" s="54">
        <f t="shared" si="4"/>
        <v>-19283.600000000002</v>
      </c>
    </row>
    <row r="151" spans="1:13" ht="11.25" customHeight="1" x14ac:dyDescent="0.25">
      <c r="A151" s="42">
        <v>389</v>
      </c>
      <c r="B151" s="59" t="s">
        <v>61</v>
      </c>
      <c r="C151" s="47" t="s">
        <v>62</v>
      </c>
      <c r="D151" s="58" t="s">
        <v>66</v>
      </c>
      <c r="E151" s="61">
        <v>10611</v>
      </c>
      <c r="F151" s="43">
        <v>45075</v>
      </c>
      <c r="G151" s="43">
        <v>45092</v>
      </c>
      <c r="H151" s="43">
        <v>45089</v>
      </c>
      <c r="I151" s="62">
        <v>1432.26</v>
      </c>
      <c r="J151" s="42"/>
      <c r="L151">
        <f t="shared" si="3"/>
        <v>-17</v>
      </c>
      <c r="M151" s="54">
        <f t="shared" si="4"/>
        <v>-24348.42</v>
      </c>
    </row>
    <row r="152" spans="1:13" ht="11.25" customHeight="1" x14ac:dyDescent="0.25">
      <c r="A152" s="42">
        <v>389</v>
      </c>
      <c r="B152" s="59" t="s">
        <v>61</v>
      </c>
      <c r="C152" s="47" t="s">
        <v>62</v>
      </c>
      <c r="D152" s="58" t="s">
        <v>66</v>
      </c>
      <c r="E152" s="61">
        <v>10115</v>
      </c>
      <c r="F152" s="43">
        <v>45062</v>
      </c>
      <c r="G152" s="43">
        <v>45092</v>
      </c>
      <c r="H152" s="43">
        <v>45089</v>
      </c>
      <c r="I152" s="62">
        <v>1433.85</v>
      </c>
      <c r="J152" s="42"/>
      <c r="L152">
        <f t="shared" si="3"/>
        <v>-30</v>
      </c>
      <c r="M152" s="54">
        <f t="shared" si="4"/>
        <v>-43015.5</v>
      </c>
    </row>
    <row r="153" spans="1:13" ht="11.25" customHeight="1" x14ac:dyDescent="0.25">
      <c r="A153" s="42">
        <v>389</v>
      </c>
      <c r="B153" s="59" t="s">
        <v>61</v>
      </c>
      <c r="C153" s="47" t="s">
        <v>62</v>
      </c>
      <c r="D153" s="58" t="s">
        <v>66</v>
      </c>
      <c r="E153" s="61">
        <v>10547</v>
      </c>
      <c r="F153" s="43">
        <v>45073</v>
      </c>
      <c r="G153" s="43">
        <v>45092</v>
      </c>
      <c r="H153" s="43">
        <v>45089</v>
      </c>
      <c r="I153" s="62">
        <v>1437</v>
      </c>
      <c r="J153" s="42"/>
      <c r="L153">
        <f t="shared" si="3"/>
        <v>-19</v>
      </c>
      <c r="M153" s="54">
        <f t="shared" si="4"/>
        <v>-27303</v>
      </c>
    </row>
    <row r="154" spans="1:13" ht="11.25" customHeight="1" x14ac:dyDescent="0.25">
      <c r="A154" s="42">
        <v>389</v>
      </c>
      <c r="B154" s="59" t="s">
        <v>61</v>
      </c>
      <c r="C154" s="47" t="s">
        <v>62</v>
      </c>
      <c r="D154" s="58" t="s">
        <v>66</v>
      </c>
      <c r="E154" s="61">
        <v>10390</v>
      </c>
      <c r="F154" s="43">
        <v>45069</v>
      </c>
      <c r="G154" s="43">
        <v>45092</v>
      </c>
      <c r="H154" s="43">
        <v>45089</v>
      </c>
      <c r="I154" s="62">
        <v>1437</v>
      </c>
      <c r="J154" s="42"/>
      <c r="L154">
        <f t="shared" si="3"/>
        <v>-23</v>
      </c>
      <c r="M154" s="54">
        <f t="shared" si="4"/>
        <v>-33051</v>
      </c>
    </row>
    <row r="155" spans="1:13" ht="11.25" customHeight="1" x14ac:dyDescent="0.25">
      <c r="A155" s="42">
        <v>389</v>
      </c>
      <c r="B155" s="59" t="s">
        <v>61</v>
      </c>
      <c r="C155" s="47" t="s">
        <v>62</v>
      </c>
      <c r="D155" s="58" t="s">
        <v>76</v>
      </c>
      <c r="E155" s="61">
        <v>270470</v>
      </c>
      <c r="F155" s="43">
        <v>45035</v>
      </c>
      <c r="G155" s="43">
        <v>45089</v>
      </c>
      <c r="H155" s="43">
        <v>45089</v>
      </c>
      <c r="I155" s="62">
        <v>1709.98</v>
      </c>
      <c r="J155" s="42"/>
      <c r="L155">
        <f t="shared" si="3"/>
        <v>-54</v>
      </c>
      <c r="M155" s="54">
        <f t="shared" si="4"/>
        <v>-92338.92</v>
      </c>
    </row>
    <row r="156" spans="1:13" ht="11.25" customHeight="1" x14ac:dyDescent="0.25">
      <c r="A156" s="42">
        <v>389</v>
      </c>
      <c r="B156" s="59" t="s">
        <v>61</v>
      </c>
      <c r="C156" s="47" t="s">
        <v>62</v>
      </c>
      <c r="D156" s="58" t="s">
        <v>66</v>
      </c>
      <c r="E156" s="61">
        <v>10253</v>
      </c>
      <c r="F156" s="43">
        <v>45066</v>
      </c>
      <c r="G156" s="43">
        <v>45092</v>
      </c>
      <c r="H156" s="43">
        <v>45089</v>
      </c>
      <c r="I156" s="62">
        <v>1734.22</v>
      </c>
      <c r="J156" s="42"/>
      <c r="L156">
        <f t="shared" si="3"/>
        <v>-26</v>
      </c>
      <c r="M156" s="54">
        <f t="shared" si="4"/>
        <v>-45089.72</v>
      </c>
    </row>
    <row r="157" spans="1:13" ht="11.25" customHeight="1" x14ac:dyDescent="0.25">
      <c r="A157" s="42">
        <v>389</v>
      </c>
      <c r="B157" s="59" t="s">
        <v>61</v>
      </c>
      <c r="C157" s="47" t="s">
        <v>62</v>
      </c>
      <c r="D157" s="58" t="s">
        <v>76</v>
      </c>
      <c r="E157" s="61">
        <v>270469</v>
      </c>
      <c r="F157" s="43">
        <v>45035</v>
      </c>
      <c r="G157" s="43">
        <v>45089</v>
      </c>
      <c r="H157" s="43">
        <v>45089</v>
      </c>
      <c r="I157" s="62">
        <v>1772.19</v>
      </c>
      <c r="J157" s="42"/>
      <c r="L157">
        <f t="shared" si="3"/>
        <v>-54</v>
      </c>
      <c r="M157" s="54">
        <f t="shared" si="4"/>
        <v>-95698.260000000009</v>
      </c>
    </row>
    <row r="158" spans="1:13" ht="11.25" customHeight="1" x14ac:dyDescent="0.25">
      <c r="A158" s="42">
        <v>389</v>
      </c>
      <c r="B158" s="59" t="s">
        <v>61</v>
      </c>
      <c r="C158" s="47" t="s">
        <v>62</v>
      </c>
      <c r="D158" s="58" t="s">
        <v>76</v>
      </c>
      <c r="E158" s="61">
        <v>267985</v>
      </c>
      <c r="F158" s="43">
        <v>45002</v>
      </c>
      <c r="G158" s="43">
        <v>45058</v>
      </c>
      <c r="H158" s="43">
        <v>45089</v>
      </c>
      <c r="I158" s="62">
        <v>1821.36</v>
      </c>
      <c r="J158" s="42"/>
      <c r="L158">
        <f t="shared" si="3"/>
        <v>-56</v>
      </c>
      <c r="M158" s="54">
        <f t="shared" si="4"/>
        <v>-101996.15999999999</v>
      </c>
    </row>
    <row r="159" spans="1:13" ht="11.25" customHeight="1" x14ac:dyDescent="0.25">
      <c r="A159" s="42">
        <v>389</v>
      </c>
      <c r="B159" s="59" t="s">
        <v>61</v>
      </c>
      <c r="C159" s="47" t="s">
        <v>62</v>
      </c>
      <c r="D159" s="58" t="s">
        <v>76</v>
      </c>
      <c r="E159" s="61">
        <v>267985</v>
      </c>
      <c r="F159" s="43">
        <v>45002</v>
      </c>
      <c r="G159" s="43">
        <v>45028</v>
      </c>
      <c r="H159" s="43">
        <v>45089</v>
      </c>
      <c r="I159" s="62">
        <v>1821.36</v>
      </c>
      <c r="J159" s="42"/>
      <c r="L159">
        <f t="shared" si="3"/>
        <v>-26</v>
      </c>
      <c r="M159" s="54">
        <f t="shared" si="4"/>
        <v>-47355.360000000001</v>
      </c>
    </row>
    <row r="160" spans="1:13" ht="11.25" customHeight="1" x14ac:dyDescent="0.25">
      <c r="A160" s="42">
        <v>389</v>
      </c>
      <c r="B160" s="59" t="s">
        <v>61</v>
      </c>
      <c r="C160" s="47" t="s">
        <v>62</v>
      </c>
      <c r="D160" s="58" t="s">
        <v>76</v>
      </c>
      <c r="E160" s="61">
        <v>267985</v>
      </c>
      <c r="F160" s="43">
        <v>45002</v>
      </c>
      <c r="G160" s="43">
        <v>45089</v>
      </c>
      <c r="H160" s="43">
        <v>45089</v>
      </c>
      <c r="I160" s="62">
        <v>1821.36</v>
      </c>
      <c r="J160" s="42"/>
      <c r="L160">
        <f t="shared" si="3"/>
        <v>-87</v>
      </c>
      <c r="M160" s="54">
        <f t="shared" si="4"/>
        <v>-158458.31999999998</v>
      </c>
    </row>
    <row r="161" spans="1:13" ht="11.25" customHeight="1" x14ac:dyDescent="0.25">
      <c r="A161" s="42">
        <v>389</v>
      </c>
      <c r="B161" s="59" t="s">
        <v>61</v>
      </c>
      <c r="C161" s="47" t="s">
        <v>62</v>
      </c>
      <c r="D161" s="58" t="s">
        <v>126</v>
      </c>
      <c r="E161" s="61">
        <v>2822</v>
      </c>
      <c r="F161" s="43">
        <v>45072</v>
      </c>
      <c r="G161" s="43">
        <v>45093</v>
      </c>
      <c r="H161" s="43">
        <v>45089</v>
      </c>
      <c r="I161" s="62">
        <v>1850</v>
      </c>
      <c r="J161" s="42"/>
      <c r="L161">
        <f t="shared" ref="L161:L224" si="5">F161-G161</f>
        <v>-21</v>
      </c>
      <c r="M161" s="54">
        <f t="shared" si="4"/>
        <v>-38850</v>
      </c>
    </row>
    <row r="162" spans="1:13" ht="11.25" customHeight="1" x14ac:dyDescent="0.25">
      <c r="A162" s="42">
        <v>389</v>
      </c>
      <c r="B162" s="59" t="s">
        <v>61</v>
      </c>
      <c r="C162" s="47" t="s">
        <v>62</v>
      </c>
      <c r="D162" s="58" t="s">
        <v>86</v>
      </c>
      <c r="E162" s="61">
        <v>13793</v>
      </c>
      <c r="F162" s="43">
        <v>45062</v>
      </c>
      <c r="G162" s="43">
        <v>45092</v>
      </c>
      <c r="H162" s="43">
        <v>45089</v>
      </c>
      <c r="I162" s="62">
        <v>1926</v>
      </c>
      <c r="J162" s="42"/>
      <c r="L162">
        <f t="shared" si="5"/>
        <v>-30</v>
      </c>
      <c r="M162" s="54">
        <f t="shared" ref="M162:M180" si="6">L162*I162</f>
        <v>-57780</v>
      </c>
    </row>
    <row r="163" spans="1:13" ht="11.25" customHeight="1" x14ac:dyDescent="0.25">
      <c r="A163" s="42">
        <v>389</v>
      </c>
      <c r="B163" s="59" t="s">
        <v>61</v>
      </c>
      <c r="C163" s="47" t="s">
        <v>62</v>
      </c>
      <c r="D163" s="58" t="s">
        <v>76</v>
      </c>
      <c r="E163" s="61">
        <v>271290</v>
      </c>
      <c r="F163" s="43">
        <v>45048</v>
      </c>
      <c r="G163" s="43">
        <v>45089</v>
      </c>
      <c r="H163" s="43">
        <v>45089</v>
      </c>
      <c r="I163" s="62">
        <v>1930.28</v>
      </c>
      <c r="J163" s="42"/>
      <c r="L163">
        <f t="shared" si="5"/>
        <v>-41</v>
      </c>
      <c r="M163" s="54">
        <f t="shared" si="6"/>
        <v>-79141.48</v>
      </c>
    </row>
    <row r="164" spans="1:13" ht="11.25" customHeight="1" x14ac:dyDescent="0.25">
      <c r="A164" s="42">
        <v>389</v>
      </c>
      <c r="B164" s="59" t="s">
        <v>61</v>
      </c>
      <c r="C164" s="47" t="s">
        <v>62</v>
      </c>
      <c r="D164" s="58" t="s">
        <v>164</v>
      </c>
      <c r="E164" s="61">
        <v>73902</v>
      </c>
      <c r="F164" s="43">
        <v>45056</v>
      </c>
      <c r="G164" s="43">
        <v>45088</v>
      </c>
      <c r="H164" s="43">
        <v>45089</v>
      </c>
      <c r="I164" s="62">
        <v>2130</v>
      </c>
      <c r="J164" s="42"/>
      <c r="L164">
        <f t="shared" si="5"/>
        <v>-32</v>
      </c>
      <c r="M164" s="54">
        <f t="shared" si="6"/>
        <v>-68160</v>
      </c>
    </row>
    <row r="165" spans="1:13" ht="11.25" customHeight="1" x14ac:dyDescent="0.25">
      <c r="A165" s="42">
        <v>389</v>
      </c>
      <c r="B165" s="59" t="s">
        <v>61</v>
      </c>
      <c r="C165" s="47" t="s">
        <v>62</v>
      </c>
      <c r="D165" s="58" t="s">
        <v>69</v>
      </c>
      <c r="E165" s="61">
        <v>36967</v>
      </c>
      <c r="F165" s="43">
        <v>45056</v>
      </c>
      <c r="G165" s="43">
        <v>45089</v>
      </c>
      <c r="H165" s="43">
        <v>45089</v>
      </c>
      <c r="I165" s="62">
        <v>2309.9</v>
      </c>
      <c r="J165" s="42"/>
      <c r="L165">
        <f t="shared" si="5"/>
        <v>-33</v>
      </c>
      <c r="M165" s="54">
        <f t="shared" si="6"/>
        <v>-76226.7</v>
      </c>
    </row>
    <row r="166" spans="1:13" ht="11.25" customHeight="1" x14ac:dyDescent="0.25">
      <c r="A166" s="42">
        <v>389</v>
      </c>
      <c r="B166" s="59" t="s">
        <v>61</v>
      </c>
      <c r="C166" s="47" t="s">
        <v>62</v>
      </c>
      <c r="D166" s="58" t="s">
        <v>67</v>
      </c>
      <c r="E166" s="61">
        <v>20113</v>
      </c>
      <c r="F166" s="43">
        <v>45056</v>
      </c>
      <c r="G166" s="43">
        <v>45089</v>
      </c>
      <c r="H166" s="43">
        <v>45089</v>
      </c>
      <c r="I166" s="62">
        <v>2366.6</v>
      </c>
      <c r="J166" s="42"/>
      <c r="L166">
        <f t="shared" si="5"/>
        <v>-33</v>
      </c>
      <c r="M166" s="54">
        <f t="shared" si="6"/>
        <v>-78097.8</v>
      </c>
    </row>
    <row r="167" spans="1:13" ht="11.25" customHeight="1" x14ac:dyDescent="0.25">
      <c r="A167" s="42">
        <v>389</v>
      </c>
      <c r="B167" s="59" t="s">
        <v>61</v>
      </c>
      <c r="C167" s="47" t="s">
        <v>62</v>
      </c>
      <c r="D167" s="58" t="s">
        <v>67</v>
      </c>
      <c r="E167" s="61">
        <v>20094</v>
      </c>
      <c r="F167" s="43">
        <v>45050</v>
      </c>
      <c r="G167" s="43">
        <v>45089</v>
      </c>
      <c r="H167" s="43">
        <v>45089</v>
      </c>
      <c r="I167" s="62">
        <v>2377.8000000000002</v>
      </c>
      <c r="J167" s="42"/>
      <c r="L167">
        <f t="shared" si="5"/>
        <v>-39</v>
      </c>
      <c r="M167" s="54">
        <f t="shared" si="6"/>
        <v>-92734.200000000012</v>
      </c>
    </row>
    <row r="168" spans="1:13" ht="11.25" customHeight="1" x14ac:dyDescent="0.25">
      <c r="A168" s="42">
        <v>389</v>
      </c>
      <c r="B168" s="59" t="s">
        <v>61</v>
      </c>
      <c r="C168" s="47" t="s">
        <v>62</v>
      </c>
      <c r="D168" s="58" t="s">
        <v>155</v>
      </c>
      <c r="E168" s="61">
        <v>6151</v>
      </c>
      <c r="F168" s="43">
        <v>45055</v>
      </c>
      <c r="G168" s="43">
        <v>45087</v>
      </c>
      <c r="H168" s="43">
        <v>45089</v>
      </c>
      <c r="I168" s="62">
        <v>2550</v>
      </c>
      <c r="J168" s="42"/>
      <c r="L168">
        <f t="shared" si="5"/>
        <v>-32</v>
      </c>
      <c r="M168" s="54">
        <f t="shared" si="6"/>
        <v>-81600</v>
      </c>
    </row>
    <row r="169" spans="1:13" ht="11.25" customHeight="1" x14ac:dyDescent="0.25">
      <c r="A169" s="42">
        <v>389</v>
      </c>
      <c r="B169" s="59" t="s">
        <v>61</v>
      </c>
      <c r="C169" s="47" t="s">
        <v>62</v>
      </c>
      <c r="D169" s="58" t="s">
        <v>155</v>
      </c>
      <c r="E169" s="61">
        <v>6155</v>
      </c>
      <c r="F169" s="43">
        <v>45056</v>
      </c>
      <c r="G169" s="43">
        <v>45088</v>
      </c>
      <c r="H169" s="43">
        <v>45089</v>
      </c>
      <c r="I169" s="62">
        <v>2550</v>
      </c>
      <c r="J169" s="42"/>
      <c r="L169">
        <f t="shared" si="5"/>
        <v>-32</v>
      </c>
      <c r="M169" s="54">
        <f t="shared" si="6"/>
        <v>-81600</v>
      </c>
    </row>
    <row r="170" spans="1:13" ht="11.25" customHeight="1" x14ac:dyDescent="0.25">
      <c r="A170" s="42">
        <v>389</v>
      </c>
      <c r="B170" s="59" t="s">
        <v>61</v>
      </c>
      <c r="C170" s="47" t="s">
        <v>62</v>
      </c>
      <c r="D170" s="58" t="s">
        <v>67</v>
      </c>
      <c r="E170" s="61">
        <v>20089</v>
      </c>
      <c r="F170" s="43">
        <v>45049</v>
      </c>
      <c r="G170" s="43">
        <v>45089</v>
      </c>
      <c r="H170" s="43">
        <v>45089</v>
      </c>
      <c r="I170" s="62">
        <v>2886</v>
      </c>
      <c r="J170" s="42"/>
      <c r="L170">
        <f t="shared" si="5"/>
        <v>-40</v>
      </c>
      <c r="M170" s="54">
        <f t="shared" si="6"/>
        <v>-115440</v>
      </c>
    </row>
    <row r="171" spans="1:13" ht="11.25" customHeight="1" x14ac:dyDescent="0.25">
      <c r="A171" s="42">
        <v>389</v>
      </c>
      <c r="B171" s="59" t="s">
        <v>61</v>
      </c>
      <c r="C171" s="47" t="s">
        <v>62</v>
      </c>
      <c r="D171" s="58" t="s">
        <v>69</v>
      </c>
      <c r="E171" s="61">
        <v>37027</v>
      </c>
      <c r="F171" s="43">
        <v>45062</v>
      </c>
      <c r="G171" s="43">
        <v>45092</v>
      </c>
      <c r="H171" s="43">
        <v>45089</v>
      </c>
      <c r="I171" s="62">
        <v>2998.9</v>
      </c>
      <c r="J171" s="42"/>
      <c r="L171">
        <f t="shared" si="5"/>
        <v>-30</v>
      </c>
      <c r="M171" s="54">
        <f t="shared" si="6"/>
        <v>-89967</v>
      </c>
    </row>
    <row r="172" spans="1:13" ht="11.25" customHeight="1" x14ac:dyDescent="0.25">
      <c r="A172" s="42">
        <v>389</v>
      </c>
      <c r="B172" s="59" t="s">
        <v>61</v>
      </c>
      <c r="C172" s="47" t="s">
        <v>62</v>
      </c>
      <c r="D172" s="58" t="s">
        <v>149</v>
      </c>
      <c r="E172" s="61">
        <v>69902</v>
      </c>
      <c r="F172" s="43">
        <v>45019</v>
      </c>
      <c r="G172" s="43">
        <v>45089</v>
      </c>
      <c r="H172" s="43">
        <v>45089</v>
      </c>
      <c r="I172" s="62">
        <v>3900</v>
      </c>
      <c r="J172" s="42"/>
      <c r="L172">
        <f t="shared" si="5"/>
        <v>-70</v>
      </c>
      <c r="M172" s="54">
        <f t="shared" si="6"/>
        <v>-273000</v>
      </c>
    </row>
    <row r="173" spans="1:13" ht="11.25" customHeight="1" x14ac:dyDescent="0.25">
      <c r="A173" s="42">
        <v>389</v>
      </c>
      <c r="B173" s="59" t="s">
        <v>61</v>
      </c>
      <c r="C173" s="47" t="s">
        <v>62</v>
      </c>
      <c r="D173" s="58" t="s">
        <v>149</v>
      </c>
      <c r="E173" s="61">
        <v>69902</v>
      </c>
      <c r="F173" s="43">
        <v>45019</v>
      </c>
      <c r="G173" s="43">
        <v>45058</v>
      </c>
      <c r="H173" s="43">
        <v>45089</v>
      </c>
      <c r="I173" s="62">
        <v>3900</v>
      </c>
      <c r="J173" s="42"/>
      <c r="L173">
        <f t="shared" si="5"/>
        <v>-39</v>
      </c>
      <c r="M173" s="54">
        <f t="shared" si="6"/>
        <v>-152100</v>
      </c>
    </row>
    <row r="174" spans="1:13" ht="11.25" customHeight="1" x14ac:dyDescent="0.25">
      <c r="A174" s="42">
        <v>389</v>
      </c>
      <c r="B174" s="59" t="s">
        <v>61</v>
      </c>
      <c r="C174" s="47" t="s">
        <v>62</v>
      </c>
      <c r="D174" s="58" t="s">
        <v>174</v>
      </c>
      <c r="E174" s="61">
        <v>59170</v>
      </c>
      <c r="F174" s="43">
        <v>45048</v>
      </c>
      <c r="G174" s="43">
        <v>45089</v>
      </c>
      <c r="H174" s="43">
        <v>45089</v>
      </c>
      <c r="I174" s="62">
        <v>3920</v>
      </c>
      <c r="J174" s="42"/>
      <c r="L174">
        <f t="shared" si="5"/>
        <v>-41</v>
      </c>
      <c r="M174" s="54">
        <f t="shared" si="6"/>
        <v>-160720</v>
      </c>
    </row>
    <row r="175" spans="1:13" ht="11.25" customHeight="1" x14ac:dyDescent="0.25">
      <c r="A175" s="42">
        <v>389</v>
      </c>
      <c r="B175" s="59" t="s">
        <v>61</v>
      </c>
      <c r="C175" s="47" t="s">
        <v>62</v>
      </c>
      <c r="D175" s="58" t="s">
        <v>135</v>
      </c>
      <c r="E175" s="61">
        <v>36545</v>
      </c>
      <c r="F175" s="43">
        <v>45057</v>
      </c>
      <c r="G175" s="43">
        <v>45089</v>
      </c>
      <c r="H175" s="43">
        <v>45089</v>
      </c>
      <c r="I175" s="62">
        <v>3962</v>
      </c>
      <c r="J175" s="42"/>
      <c r="L175">
        <f t="shared" si="5"/>
        <v>-32</v>
      </c>
      <c r="M175" s="54">
        <f t="shared" si="6"/>
        <v>-126784</v>
      </c>
    </row>
    <row r="176" spans="1:13" ht="11.25" customHeight="1" x14ac:dyDescent="0.25">
      <c r="A176" s="42">
        <v>389</v>
      </c>
      <c r="B176" s="59" t="s">
        <v>61</v>
      </c>
      <c r="C176" s="47" t="s">
        <v>62</v>
      </c>
      <c r="D176" s="58" t="s">
        <v>67</v>
      </c>
      <c r="E176" s="61">
        <v>20111</v>
      </c>
      <c r="F176" s="43">
        <v>45056</v>
      </c>
      <c r="G176" s="43">
        <v>45089</v>
      </c>
      <c r="H176" s="43">
        <v>45089</v>
      </c>
      <c r="I176" s="62">
        <v>4650</v>
      </c>
      <c r="J176" s="42"/>
      <c r="L176">
        <f t="shared" si="5"/>
        <v>-33</v>
      </c>
      <c r="M176" s="54">
        <f t="shared" si="6"/>
        <v>-153450</v>
      </c>
    </row>
    <row r="177" spans="1:13" ht="11.25" customHeight="1" x14ac:dyDescent="0.25">
      <c r="A177" s="42">
        <v>389</v>
      </c>
      <c r="B177" s="59" t="s">
        <v>61</v>
      </c>
      <c r="C177" s="47" t="s">
        <v>62</v>
      </c>
      <c r="D177" s="58" t="s">
        <v>147</v>
      </c>
      <c r="E177" s="61">
        <v>226120</v>
      </c>
      <c r="F177" s="43">
        <v>45050</v>
      </c>
      <c r="G177" s="43">
        <v>45089</v>
      </c>
      <c r="H177" s="43">
        <v>45089</v>
      </c>
      <c r="I177" s="62">
        <v>5000</v>
      </c>
      <c r="J177" s="42"/>
      <c r="L177">
        <f t="shared" si="5"/>
        <v>-39</v>
      </c>
      <c r="M177" s="54">
        <f t="shared" si="6"/>
        <v>-195000</v>
      </c>
    </row>
    <row r="178" spans="1:13" ht="11.25" customHeight="1" x14ac:dyDescent="0.25">
      <c r="A178" s="42">
        <v>389</v>
      </c>
      <c r="B178" s="59" t="s">
        <v>61</v>
      </c>
      <c r="C178" s="47" t="s">
        <v>62</v>
      </c>
      <c r="D178" s="58" t="s">
        <v>75</v>
      </c>
      <c r="E178" s="61">
        <v>91388</v>
      </c>
      <c r="F178" s="43">
        <v>45019</v>
      </c>
      <c r="G178" s="43">
        <v>45058</v>
      </c>
      <c r="H178" s="43">
        <v>45089</v>
      </c>
      <c r="I178" s="62">
        <v>5039.83</v>
      </c>
      <c r="J178" s="42"/>
      <c r="L178">
        <f t="shared" si="5"/>
        <v>-39</v>
      </c>
      <c r="M178" s="54">
        <f t="shared" si="6"/>
        <v>-196553.37</v>
      </c>
    </row>
    <row r="179" spans="1:13" ht="11.25" customHeight="1" x14ac:dyDescent="0.25">
      <c r="A179" s="42">
        <v>389</v>
      </c>
      <c r="B179" s="59" t="s">
        <v>61</v>
      </c>
      <c r="C179" s="47" t="s">
        <v>62</v>
      </c>
      <c r="D179" s="58" t="s">
        <v>75</v>
      </c>
      <c r="E179" s="61">
        <v>91388</v>
      </c>
      <c r="F179" s="43">
        <v>45019</v>
      </c>
      <c r="G179" s="43">
        <v>45089</v>
      </c>
      <c r="H179" s="43">
        <v>45089</v>
      </c>
      <c r="I179" s="62">
        <v>5039.83</v>
      </c>
      <c r="J179" s="42"/>
      <c r="L179">
        <f t="shared" si="5"/>
        <v>-70</v>
      </c>
      <c r="M179" s="54">
        <f t="shared" si="6"/>
        <v>-352788.1</v>
      </c>
    </row>
    <row r="180" spans="1:13" ht="11.25" customHeight="1" x14ac:dyDescent="0.25">
      <c r="A180" s="42">
        <v>389</v>
      </c>
      <c r="B180" s="59" t="s">
        <v>61</v>
      </c>
      <c r="C180" s="47" t="s">
        <v>62</v>
      </c>
      <c r="D180" s="58" t="s">
        <v>87</v>
      </c>
      <c r="E180" s="61">
        <v>6516</v>
      </c>
      <c r="F180" s="43">
        <v>45055</v>
      </c>
      <c r="G180" s="43">
        <v>45089</v>
      </c>
      <c r="H180" s="43">
        <v>45089</v>
      </c>
      <c r="I180" s="62">
        <v>5850</v>
      </c>
      <c r="J180" s="42"/>
      <c r="L180">
        <f t="shared" si="5"/>
        <v>-34</v>
      </c>
      <c r="M180" s="54">
        <f t="shared" si="6"/>
        <v>-198900</v>
      </c>
    </row>
    <row r="181" spans="1:13" ht="11.25" customHeight="1" x14ac:dyDescent="0.25">
      <c r="A181" s="42">
        <v>389</v>
      </c>
      <c r="B181" s="59" t="s">
        <v>61</v>
      </c>
      <c r="C181" s="47" t="s">
        <v>62</v>
      </c>
      <c r="D181" s="58" t="s">
        <v>75</v>
      </c>
      <c r="E181" s="61">
        <v>92489</v>
      </c>
      <c r="F181" s="43">
        <v>45051</v>
      </c>
      <c r="G181" s="43">
        <v>45089</v>
      </c>
      <c r="H181" s="43">
        <v>45089</v>
      </c>
      <c r="I181" s="62">
        <v>5891.88</v>
      </c>
      <c r="J181" s="42"/>
      <c r="L181">
        <f t="shared" si="5"/>
        <v>-38</v>
      </c>
      <c r="M181" s="54">
        <f t="shared" ref="M181:M194" si="7">L181*I181</f>
        <v>-223891.44</v>
      </c>
    </row>
    <row r="182" spans="1:13" ht="11.25" customHeight="1" x14ac:dyDescent="0.25">
      <c r="A182" s="42">
        <v>389</v>
      </c>
      <c r="B182" s="59" t="s">
        <v>61</v>
      </c>
      <c r="C182" s="47" t="s">
        <v>62</v>
      </c>
      <c r="D182" s="58" t="s">
        <v>75</v>
      </c>
      <c r="E182" s="61">
        <v>92687</v>
      </c>
      <c r="F182" s="43">
        <v>45057</v>
      </c>
      <c r="G182" s="43">
        <v>45089</v>
      </c>
      <c r="H182" s="43">
        <v>45089</v>
      </c>
      <c r="I182" s="62">
        <v>6666.9</v>
      </c>
      <c r="J182" s="42"/>
      <c r="L182">
        <f t="shared" si="5"/>
        <v>-32</v>
      </c>
      <c r="M182" s="54">
        <f t="shared" si="7"/>
        <v>-213340.79999999999</v>
      </c>
    </row>
    <row r="183" spans="1:13" ht="11.25" customHeight="1" x14ac:dyDescent="0.25">
      <c r="A183" s="42">
        <v>389</v>
      </c>
      <c r="B183" s="59" t="s">
        <v>61</v>
      </c>
      <c r="C183" s="47" t="s">
        <v>62</v>
      </c>
      <c r="D183" s="58" t="s">
        <v>124</v>
      </c>
      <c r="E183" s="61">
        <v>2322</v>
      </c>
      <c r="F183" s="43">
        <v>45057</v>
      </c>
      <c r="G183" s="43">
        <v>45087</v>
      </c>
      <c r="H183" s="43">
        <v>45089</v>
      </c>
      <c r="I183" s="62">
        <v>6720</v>
      </c>
      <c r="J183" s="42"/>
      <c r="L183">
        <f t="shared" si="5"/>
        <v>-30</v>
      </c>
      <c r="M183" s="54">
        <f t="shared" si="7"/>
        <v>-201600</v>
      </c>
    </row>
    <row r="184" spans="1:13" ht="11.25" customHeight="1" x14ac:dyDescent="0.25">
      <c r="A184" s="42">
        <v>389</v>
      </c>
      <c r="B184" s="59" t="s">
        <v>61</v>
      </c>
      <c r="C184" s="47" t="s">
        <v>62</v>
      </c>
      <c r="D184" s="58" t="s">
        <v>175</v>
      </c>
      <c r="E184" s="61">
        <v>777307</v>
      </c>
      <c r="F184" s="43">
        <v>45054</v>
      </c>
      <c r="G184" s="43">
        <v>45089</v>
      </c>
      <c r="H184" s="43">
        <v>45089</v>
      </c>
      <c r="I184" s="62">
        <v>7433.62</v>
      </c>
      <c r="J184" s="42"/>
      <c r="L184">
        <f t="shared" si="5"/>
        <v>-35</v>
      </c>
      <c r="M184" s="54">
        <f t="shared" si="7"/>
        <v>-260176.69999999998</v>
      </c>
    </row>
    <row r="185" spans="1:13" ht="11.25" customHeight="1" x14ac:dyDescent="0.25">
      <c r="A185" s="42">
        <v>389</v>
      </c>
      <c r="B185" s="59" t="s">
        <v>61</v>
      </c>
      <c r="C185" s="47" t="s">
        <v>62</v>
      </c>
      <c r="D185" s="58" t="s">
        <v>139</v>
      </c>
      <c r="E185" s="61">
        <v>1059344</v>
      </c>
      <c r="F185" s="43">
        <v>45000</v>
      </c>
      <c r="G185" s="43">
        <v>45030</v>
      </c>
      <c r="H185" s="43">
        <v>45089</v>
      </c>
      <c r="I185" s="62">
        <v>7555</v>
      </c>
      <c r="J185" s="42"/>
      <c r="L185">
        <f t="shared" si="5"/>
        <v>-30</v>
      </c>
      <c r="M185" s="54">
        <f t="shared" si="7"/>
        <v>-226650</v>
      </c>
    </row>
    <row r="186" spans="1:13" ht="11.25" customHeight="1" x14ac:dyDescent="0.25">
      <c r="A186" s="42">
        <v>389</v>
      </c>
      <c r="B186" s="59" t="s">
        <v>61</v>
      </c>
      <c r="C186" s="47" t="s">
        <v>62</v>
      </c>
      <c r="D186" s="58" t="s">
        <v>139</v>
      </c>
      <c r="E186" s="61">
        <v>1059344</v>
      </c>
      <c r="F186" s="43">
        <v>45000</v>
      </c>
      <c r="G186" s="43">
        <v>45060</v>
      </c>
      <c r="H186" s="43">
        <v>45089</v>
      </c>
      <c r="I186" s="62">
        <v>7555</v>
      </c>
      <c r="J186" s="42"/>
      <c r="L186">
        <f t="shared" si="5"/>
        <v>-60</v>
      </c>
      <c r="M186" s="54">
        <f t="shared" si="7"/>
        <v>-453300</v>
      </c>
    </row>
    <row r="187" spans="1:13" ht="11.25" customHeight="1" x14ac:dyDescent="0.25">
      <c r="A187" s="42">
        <v>389</v>
      </c>
      <c r="B187" s="59" t="s">
        <v>61</v>
      </c>
      <c r="C187" s="47" t="s">
        <v>62</v>
      </c>
      <c r="D187" s="58" t="s">
        <v>139</v>
      </c>
      <c r="E187" s="61">
        <v>1059344</v>
      </c>
      <c r="F187" s="43">
        <v>45000</v>
      </c>
      <c r="G187" s="43">
        <v>45090</v>
      </c>
      <c r="H187" s="43">
        <v>45089</v>
      </c>
      <c r="I187" s="62">
        <v>7555</v>
      </c>
      <c r="J187" s="42"/>
      <c r="L187">
        <f t="shared" si="5"/>
        <v>-90</v>
      </c>
      <c r="M187" s="54">
        <f t="shared" si="7"/>
        <v>-679950</v>
      </c>
    </row>
    <row r="188" spans="1:13" ht="11.25" customHeight="1" x14ac:dyDescent="0.25">
      <c r="A188" s="42">
        <v>389</v>
      </c>
      <c r="B188" s="59" t="s">
        <v>61</v>
      </c>
      <c r="C188" s="47" t="s">
        <v>62</v>
      </c>
      <c r="D188" s="58" t="s">
        <v>78</v>
      </c>
      <c r="E188" s="61">
        <v>246130</v>
      </c>
      <c r="F188" s="43">
        <v>45069</v>
      </c>
      <c r="G188" s="43">
        <v>45090</v>
      </c>
      <c r="H188" s="43">
        <v>45089</v>
      </c>
      <c r="I188" s="62">
        <v>7868</v>
      </c>
      <c r="J188" s="42"/>
      <c r="L188">
        <f t="shared" si="5"/>
        <v>-21</v>
      </c>
      <c r="M188" s="54">
        <f t="shared" si="7"/>
        <v>-165228</v>
      </c>
    </row>
    <row r="189" spans="1:13" ht="11.25" customHeight="1" x14ac:dyDescent="0.25">
      <c r="A189" s="42">
        <v>389</v>
      </c>
      <c r="B189" s="59" t="s">
        <v>61</v>
      </c>
      <c r="C189" s="47" t="s">
        <v>62</v>
      </c>
      <c r="D189" s="58" t="s">
        <v>78</v>
      </c>
      <c r="E189" s="61">
        <v>246138</v>
      </c>
      <c r="F189" s="43">
        <v>45069</v>
      </c>
      <c r="G189" s="43">
        <v>45090</v>
      </c>
      <c r="H189" s="43">
        <v>45089</v>
      </c>
      <c r="I189" s="62">
        <v>7868</v>
      </c>
      <c r="J189" s="42"/>
      <c r="L189">
        <f t="shared" si="5"/>
        <v>-21</v>
      </c>
      <c r="M189" s="54">
        <f t="shared" si="7"/>
        <v>-165228</v>
      </c>
    </row>
    <row r="190" spans="1:13" ht="11.25" customHeight="1" x14ac:dyDescent="0.25">
      <c r="A190" s="42">
        <v>389</v>
      </c>
      <c r="B190" s="59" t="s">
        <v>61</v>
      </c>
      <c r="C190" s="47" t="s">
        <v>62</v>
      </c>
      <c r="D190" s="58" t="s">
        <v>78</v>
      </c>
      <c r="E190" s="61">
        <v>246146</v>
      </c>
      <c r="F190" s="43">
        <v>45070</v>
      </c>
      <c r="G190" s="43">
        <v>45091</v>
      </c>
      <c r="H190" s="43">
        <v>45089</v>
      </c>
      <c r="I190" s="62">
        <v>7868</v>
      </c>
      <c r="J190" s="42"/>
      <c r="L190">
        <f t="shared" si="5"/>
        <v>-21</v>
      </c>
      <c r="M190" s="54">
        <f t="shared" si="7"/>
        <v>-165228</v>
      </c>
    </row>
    <row r="191" spans="1:13" ht="11.25" customHeight="1" x14ac:dyDescent="0.25">
      <c r="A191" s="42">
        <v>389</v>
      </c>
      <c r="B191" s="59" t="s">
        <v>61</v>
      </c>
      <c r="C191" s="47" t="s">
        <v>62</v>
      </c>
      <c r="D191" s="58" t="s">
        <v>78</v>
      </c>
      <c r="E191" s="61">
        <v>246154</v>
      </c>
      <c r="F191" s="43">
        <v>45070</v>
      </c>
      <c r="G191" s="43">
        <v>45091</v>
      </c>
      <c r="H191" s="43">
        <v>45089</v>
      </c>
      <c r="I191" s="62">
        <v>7868</v>
      </c>
      <c r="J191" s="42"/>
      <c r="L191">
        <f t="shared" si="5"/>
        <v>-21</v>
      </c>
      <c r="M191" s="54">
        <f t="shared" si="7"/>
        <v>-165228</v>
      </c>
    </row>
    <row r="192" spans="1:13" ht="11.25" customHeight="1" x14ac:dyDescent="0.25">
      <c r="A192" s="42">
        <v>389</v>
      </c>
      <c r="B192" s="59" t="s">
        <v>61</v>
      </c>
      <c r="C192" s="47" t="s">
        <v>62</v>
      </c>
      <c r="D192" s="58" t="s">
        <v>78</v>
      </c>
      <c r="E192" s="61">
        <v>246173</v>
      </c>
      <c r="F192" s="43">
        <v>45070</v>
      </c>
      <c r="G192" s="43">
        <v>45091</v>
      </c>
      <c r="H192" s="43">
        <v>45089</v>
      </c>
      <c r="I192" s="62">
        <v>7868</v>
      </c>
      <c r="J192" s="42"/>
      <c r="L192">
        <f t="shared" si="5"/>
        <v>-21</v>
      </c>
      <c r="M192" s="54">
        <f t="shared" si="7"/>
        <v>-165228</v>
      </c>
    </row>
    <row r="193" spans="1:13" ht="11.25" customHeight="1" x14ac:dyDescent="0.25">
      <c r="A193" s="42">
        <v>389</v>
      </c>
      <c r="B193" s="59" t="s">
        <v>61</v>
      </c>
      <c r="C193" s="47" t="s">
        <v>62</v>
      </c>
      <c r="D193" s="58" t="s">
        <v>78</v>
      </c>
      <c r="E193" s="61">
        <v>246177</v>
      </c>
      <c r="F193" s="43">
        <v>45070</v>
      </c>
      <c r="G193" s="43">
        <v>45091</v>
      </c>
      <c r="H193" s="43">
        <v>45089</v>
      </c>
      <c r="I193" s="62">
        <v>7868</v>
      </c>
      <c r="J193" s="42"/>
      <c r="L193">
        <f t="shared" si="5"/>
        <v>-21</v>
      </c>
      <c r="M193" s="54">
        <f t="shared" si="7"/>
        <v>-165228</v>
      </c>
    </row>
    <row r="194" spans="1:13" ht="11.25" customHeight="1" x14ac:dyDescent="0.25">
      <c r="A194" s="42">
        <v>389</v>
      </c>
      <c r="B194" s="59" t="s">
        <v>61</v>
      </c>
      <c r="C194" s="47" t="s">
        <v>62</v>
      </c>
      <c r="D194" s="58" t="s">
        <v>78</v>
      </c>
      <c r="E194" s="61">
        <v>246240</v>
      </c>
      <c r="F194" s="43">
        <v>45071</v>
      </c>
      <c r="G194" s="43">
        <v>45092</v>
      </c>
      <c r="H194" s="43">
        <v>45089</v>
      </c>
      <c r="I194" s="62">
        <v>7868</v>
      </c>
      <c r="J194" s="42"/>
      <c r="L194">
        <f t="shared" si="5"/>
        <v>-21</v>
      </c>
      <c r="M194" s="54">
        <f t="shared" si="7"/>
        <v>-165228</v>
      </c>
    </row>
    <row r="195" spans="1:13" ht="11.25" customHeight="1" x14ac:dyDescent="0.25">
      <c r="A195" s="42">
        <v>389</v>
      </c>
      <c r="B195" s="59" t="s">
        <v>61</v>
      </c>
      <c r="C195" s="47" t="s">
        <v>62</v>
      </c>
      <c r="D195" s="58" t="s">
        <v>85</v>
      </c>
      <c r="E195" s="61">
        <v>41306</v>
      </c>
      <c r="F195" s="43">
        <v>45056</v>
      </c>
      <c r="G195" s="43">
        <v>45089</v>
      </c>
      <c r="H195" s="43">
        <v>45089</v>
      </c>
      <c r="I195" s="62">
        <v>8200</v>
      </c>
      <c r="J195" s="42"/>
      <c r="L195">
        <f t="shared" si="5"/>
        <v>-33</v>
      </c>
      <c r="M195" s="54">
        <f t="shared" ref="M195:M249" si="8">L195*I195</f>
        <v>-270600</v>
      </c>
    </row>
    <row r="196" spans="1:13" ht="11.25" customHeight="1" x14ac:dyDescent="0.25">
      <c r="A196" s="42">
        <v>389</v>
      </c>
      <c r="B196" s="59" t="s">
        <v>61</v>
      </c>
      <c r="C196" s="47" t="s">
        <v>62</v>
      </c>
      <c r="D196" s="58" t="s">
        <v>75</v>
      </c>
      <c r="E196" s="61">
        <v>92764</v>
      </c>
      <c r="F196" s="43">
        <v>45058</v>
      </c>
      <c r="G196" s="43">
        <v>45089</v>
      </c>
      <c r="H196" s="43">
        <v>45089</v>
      </c>
      <c r="I196" s="62">
        <v>8777.77</v>
      </c>
      <c r="J196" s="42"/>
      <c r="L196">
        <f t="shared" si="5"/>
        <v>-31</v>
      </c>
      <c r="M196" s="54">
        <f t="shared" si="8"/>
        <v>-272110.87</v>
      </c>
    </row>
    <row r="197" spans="1:13" ht="11.25" customHeight="1" x14ac:dyDescent="0.25">
      <c r="A197" s="42">
        <v>389</v>
      </c>
      <c r="B197" s="59" t="s">
        <v>61</v>
      </c>
      <c r="C197" s="47" t="s">
        <v>62</v>
      </c>
      <c r="D197" s="58" t="s">
        <v>172</v>
      </c>
      <c r="E197" s="61">
        <v>178717</v>
      </c>
      <c r="F197" s="43">
        <v>45070</v>
      </c>
      <c r="G197" s="43">
        <v>45091</v>
      </c>
      <c r="H197" s="43">
        <v>45089</v>
      </c>
      <c r="I197" s="62">
        <v>17370</v>
      </c>
      <c r="J197" s="42"/>
      <c r="L197">
        <f t="shared" si="5"/>
        <v>-21</v>
      </c>
      <c r="M197" s="54">
        <f t="shared" si="8"/>
        <v>-364770</v>
      </c>
    </row>
    <row r="198" spans="1:13" ht="11.25" customHeight="1" x14ac:dyDescent="0.25">
      <c r="A198" s="42">
        <v>389</v>
      </c>
      <c r="B198" s="59" t="s">
        <v>61</v>
      </c>
      <c r="C198" s="47" t="s">
        <v>62</v>
      </c>
      <c r="D198" s="58" t="s">
        <v>147</v>
      </c>
      <c r="E198" s="61">
        <v>226452</v>
      </c>
      <c r="F198" s="43">
        <v>45056</v>
      </c>
      <c r="G198" s="43">
        <v>45089</v>
      </c>
      <c r="H198" s="43">
        <v>45089</v>
      </c>
      <c r="I198" s="62">
        <v>18600</v>
      </c>
      <c r="J198" s="42"/>
      <c r="L198">
        <f t="shared" si="5"/>
        <v>-33</v>
      </c>
      <c r="M198" s="54">
        <f t="shared" si="8"/>
        <v>-613800</v>
      </c>
    </row>
    <row r="199" spans="1:13" ht="11.25" customHeight="1" x14ac:dyDescent="0.25">
      <c r="A199" s="42">
        <v>389</v>
      </c>
      <c r="B199" s="59" t="s">
        <v>61</v>
      </c>
      <c r="C199" s="47" t="s">
        <v>62</v>
      </c>
      <c r="D199" s="58" t="s">
        <v>124</v>
      </c>
      <c r="E199" s="61">
        <v>2323</v>
      </c>
      <c r="F199" s="43">
        <v>45057</v>
      </c>
      <c r="G199" s="43">
        <v>45087</v>
      </c>
      <c r="H199" s="43">
        <v>45089</v>
      </c>
      <c r="I199" s="62">
        <v>19000</v>
      </c>
      <c r="J199" s="42"/>
      <c r="L199">
        <f t="shared" si="5"/>
        <v>-30</v>
      </c>
      <c r="M199" s="54">
        <f t="shared" si="8"/>
        <v>-570000</v>
      </c>
    </row>
    <row r="200" spans="1:13" ht="11.25" customHeight="1" x14ac:dyDescent="0.25">
      <c r="A200" s="42">
        <v>389</v>
      </c>
      <c r="B200" s="59" t="s">
        <v>61</v>
      </c>
      <c r="C200" s="47" t="s">
        <v>62</v>
      </c>
      <c r="D200" s="58" t="s">
        <v>133</v>
      </c>
      <c r="E200" s="61">
        <v>16132</v>
      </c>
      <c r="F200" s="43">
        <v>45051</v>
      </c>
      <c r="G200" s="43">
        <v>45100</v>
      </c>
      <c r="H200" s="43">
        <v>45089</v>
      </c>
      <c r="I200" s="62">
        <v>19038.009999999998</v>
      </c>
      <c r="J200" s="42"/>
      <c r="L200">
        <f t="shared" si="5"/>
        <v>-49</v>
      </c>
      <c r="M200" s="54">
        <f t="shared" si="8"/>
        <v>-932862.48999999987</v>
      </c>
    </row>
    <row r="201" spans="1:13" ht="11.25" customHeight="1" x14ac:dyDescent="0.25">
      <c r="A201" s="42">
        <v>389</v>
      </c>
      <c r="B201" s="59" t="s">
        <v>61</v>
      </c>
      <c r="C201" s="47" t="s">
        <v>62</v>
      </c>
      <c r="D201" s="58" t="s">
        <v>133</v>
      </c>
      <c r="E201" s="61">
        <v>16132</v>
      </c>
      <c r="F201" s="43">
        <v>45051</v>
      </c>
      <c r="G201" s="43">
        <v>45079</v>
      </c>
      <c r="H201" s="43">
        <v>45089</v>
      </c>
      <c r="I201" s="62">
        <v>19038.009999999998</v>
      </c>
      <c r="J201" s="42"/>
      <c r="L201">
        <f t="shared" si="5"/>
        <v>-28</v>
      </c>
      <c r="M201" s="54">
        <f t="shared" si="8"/>
        <v>-533064.27999999991</v>
      </c>
    </row>
    <row r="202" spans="1:13" ht="11.25" customHeight="1" x14ac:dyDescent="0.25">
      <c r="A202" s="42">
        <v>389</v>
      </c>
      <c r="B202" s="59" t="s">
        <v>61</v>
      </c>
      <c r="C202" s="47" t="s">
        <v>62</v>
      </c>
      <c r="D202" s="58" t="s">
        <v>133</v>
      </c>
      <c r="E202" s="61">
        <v>16132</v>
      </c>
      <c r="F202" s="43">
        <v>45051</v>
      </c>
      <c r="G202" s="43">
        <v>45086</v>
      </c>
      <c r="H202" s="43">
        <v>45089</v>
      </c>
      <c r="I202" s="62">
        <v>19038.009999999998</v>
      </c>
      <c r="J202" s="42"/>
      <c r="L202">
        <f t="shared" si="5"/>
        <v>-35</v>
      </c>
      <c r="M202" s="54">
        <f t="shared" si="8"/>
        <v>-666330.35</v>
      </c>
    </row>
    <row r="203" spans="1:13" ht="11.25" customHeight="1" x14ac:dyDescent="0.25">
      <c r="A203" s="46">
        <v>389</v>
      </c>
      <c r="B203" s="65" t="s">
        <v>61</v>
      </c>
      <c r="C203" s="47" t="s">
        <v>62</v>
      </c>
      <c r="D203" s="58" t="s">
        <v>133</v>
      </c>
      <c r="E203" s="61">
        <v>16132</v>
      </c>
      <c r="F203" s="43">
        <v>45051</v>
      </c>
      <c r="G203" s="43">
        <v>45093</v>
      </c>
      <c r="H203" s="43">
        <v>45089</v>
      </c>
      <c r="I203" s="62">
        <v>19038.009999999998</v>
      </c>
      <c r="J203" s="46"/>
      <c r="L203">
        <f t="shared" si="5"/>
        <v>-42</v>
      </c>
      <c r="M203" s="54">
        <f t="shared" si="8"/>
        <v>-799596.41999999993</v>
      </c>
    </row>
    <row r="204" spans="1:13" x14ac:dyDescent="0.25">
      <c r="A204" s="46">
        <v>389</v>
      </c>
      <c r="B204" s="65" t="s">
        <v>61</v>
      </c>
      <c r="C204" s="47" t="s">
        <v>62</v>
      </c>
      <c r="D204" s="58" t="s">
        <v>133</v>
      </c>
      <c r="E204" s="61">
        <v>16116</v>
      </c>
      <c r="F204" s="43">
        <v>45050</v>
      </c>
      <c r="G204" s="43">
        <v>45092</v>
      </c>
      <c r="H204" s="43">
        <v>45089</v>
      </c>
      <c r="I204" s="62">
        <v>67263.38</v>
      </c>
      <c r="J204" s="58"/>
      <c r="L204">
        <f t="shared" si="5"/>
        <v>-42</v>
      </c>
      <c r="M204" s="54">
        <f t="shared" si="8"/>
        <v>-2825061.96</v>
      </c>
    </row>
    <row r="205" spans="1:13" x14ac:dyDescent="0.25">
      <c r="A205" s="46">
        <v>389</v>
      </c>
      <c r="B205" s="65" t="s">
        <v>61</v>
      </c>
      <c r="C205" s="47" t="s">
        <v>62</v>
      </c>
      <c r="D205" s="58" t="s">
        <v>133</v>
      </c>
      <c r="E205" s="61">
        <v>16116</v>
      </c>
      <c r="F205" s="43">
        <v>45050</v>
      </c>
      <c r="G205" s="43">
        <v>45099</v>
      </c>
      <c r="H205" s="43">
        <v>45089</v>
      </c>
      <c r="I205" s="62">
        <v>67263.38</v>
      </c>
      <c r="J205" s="58"/>
      <c r="L205">
        <f t="shared" si="5"/>
        <v>-49</v>
      </c>
      <c r="M205" s="54">
        <f t="shared" si="8"/>
        <v>-3295905.62</v>
      </c>
    </row>
    <row r="206" spans="1:13" x14ac:dyDescent="0.25">
      <c r="A206" s="46">
        <v>389</v>
      </c>
      <c r="B206" s="65" t="s">
        <v>61</v>
      </c>
      <c r="C206" s="47" t="s">
        <v>62</v>
      </c>
      <c r="D206" s="58" t="s">
        <v>133</v>
      </c>
      <c r="E206" s="61">
        <v>16116</v>
      </c>
      <c r="F206" s="43">
        <v>45050</v>
      </c>
      <c r="G206" s="43">
        <v>45078</v>
      </c>
      <c r="H206" s="43">
        <v>45089</v>
      </c>
      <c r="I206" s="62">
        <v>67263.38</v>
      </c>
      <c r="J206" s="58"/>
      <c r="L206">
        <f t="shared" si="5"/>
        <v>-28</v>
      </c>
      <c r="M206" s="54">
        <f t="shared" si="8"/>
        <v>-1883374.6400000001</v>
      </c>
    </row>
    <row r="207" spans="1:13" x14ac:dyDescent="0.25">
      <c r="A207" s="46">
        <v>389</v>
      </c>
      <c r="B207" s="65" t="s">
        <v>61</v>
      </c>
      <c r="C207" s="47" t="s">
        <v>62</v>
      </c>
      <c r="D207" s="58" t="s">
        <v>133</v>
      </c>
      <c r="E207" s="61">
        <v>16116</v>
      </c>
      <c r="F207" s="43">
        <v>45050</v>
      </c>
      <c r="G207" s="43">
        <v>45085</v>
      </c>
      <c r="H207" s="43">
        <v>45089</v>
      </c>
      <c r="I207" s="62">
        <v>67263.38</v>
      </c>
      <c r="J207" s="58"/>
      <c r="L207">
        <f t="shared" si="5"/>
        <v>-35</v>
      </c>
      <c r="M207" s="54">
        <f t="shared" si="8"/>
        <v>-2354218.3000000003</v>
      </c>
    </row>
    <row r="208" spans="1:13" x14ac:dyDescent="0.25">
      <c r="A208" s="46">
        <v>389</v>
      </c>
      <c r="B208" s="65" t="s">
        <v>61</v>
      </c>
      <c r="C208" s="47" t="s">
        <v>62</v>
      </c>
      <c r="D208" s="58" t="s">
        <v>77</v>
      </c>
      <c r="E208" s="61">
        <v>137</v>
      </c>
      <c r="F208" s="43">
        <v>45076</v>
      </c>
      <c r="G208" s="43">
        <v>45092</v>
      </c>
      <c r="H208" s="43">
        <v>45089</v>
      </c>
      <c r="I208" s="62">
        <v>121567.2</v>
      </c>
      <c r="J208" s="58"/>
      <c r="L208">
        <f t="shared" si="5"/>
        <v>-16</v>
      </c>
      <c r="M208" s="54">
        <f t="shared" si="8"/>
        <v>-1945075.2</v>
      </c>
    </row>
    <row r="209" spans="1:13" x14ac:dyDescent="0.25">
      <c r="A209" s="47">
        <v>389</v>
      </c>
      <c r="B209" s="66" t="s">
        <v>61</v>
      </c>
      <c r="C209" s="47" t="s">
        <v>62</v>
      </c>
      <c r="D209" s="58" t="s">
        <v>176</v>
      </c>
      <c r="E209" s="61">
        <v>462</v>
      </c>
      <c r="F209" s="43">
        <v>45070</v>
      </c>
      <c r="G209" s="43">
        <v>45076</v>
      </c>
      <c r="H209" s="43">
        <v>45084</v>
      </c>
      <c r="I209" s="62">
        <v>220</v>
      </c>
      <c r="J209" s="58"/>
      <c r="L209">
        <f t="shared" si="5"/>
        <v>-6</v>
      </c>
      <c r="M209" s="54">
        <f t="shared" si="8"/>
        <v>-1320</v>
      </c>
    </row>
    <row r="210" spans="1:13" x14ac:dyDescent="0.25">
      <c r="A210" s="47">
        <v>389</v>
      </c>
      <c r="B210" s="66" t="s">
        <v>61</v>
      </c>
      <c r="C210" s="47" t="s">
        <v>62</v>
      </c>
      <c r="D210" s="58" t="s">
        <v>68</v>
      </c>
      <c r="E210" s="61">
        <v>2395</v>
      </c>
      <c r="F210" s="43">
        <v>45083</v>
      </c>
      <c r="G210" s="43">
        <v>45093</v>
      </c>
      <c r="H210" s="43">
        <v>45092</v>
      </c>
      <c r="I210" s="62">
        <v>5508</v>
      </c>
      <c r="J210" s="58"/>
      <c r="L210">
        <f t="shared" si="5"/>
        <v>-10</v>
      </c>
      <c r="M210" s="54">
        <f t="shared" si="8"/>
        <v>-55080</v>
      </c>
    </row>
    <row r="211" spans="1:13" x14ac:dyDescent="0.25">
      <c r="A211" s="47">
        <v>389</v>
      </c>
      <c r="B211" s="66" t="s">
        <v>61</v>
      </c>
      <c r="C211" s="47" t="s">
        <v>62</v>
      </c>
      <c r="D211" s="58" t="s">
        <v>83</v>
      </c>
      <c r="E211" s="61">
        <v>68906</v>
      </c>
      <c r="F211" s="43">
        <v>45078</v>
      </c>
      <c r="G211" s="43">
        <v>45098</v>
      </c>
      <c r="H211" s="43">
        <v>45096</v>
      </c>
      <c r="I211" s="62">
        <v>2620.06</v>
      </c>
      <c r="J211" s="58"/>
      <c r="L211">
        <f t="shared" si="5"/>
        <v>-20</v>
      </c>
      <c r="M211" s="54">
        <f t="shared" si="8"/>
        <v>-52401.2</v>
      </c>
    </row>
    <row r="212" spans="1:13" x14ac:dyDescent="0.25">
      <c r="A212" s="47">
        <v>389</v>
      </c>
      <c r="B212" s="66" t="s">
        <v>61</v>
      </c>
      <c r="C212" s="47" t="s">
        <v>62</v>
      </c>
      <c r="D212" s="58" t="s">
        <v>78</v>
      </c>
      <c r="E212" s="61">
        <v>246774</v>
      </c>
      <c r="F212" s="43">
        <v>45079</v>
      </c>
      <c r="G212" s="43">
        <v>45100</v>
      </c>
      <c r="H212" s="43">
        <v>45096</v>
      </c>
      <c r="I212" s="62">
        <v>7442.4</v>
      </c>
      <c r="J212" s="58"/>
      <c r="L212">
        <f t="shared" si="5"/>
        <v>-21</v>
      </c>
      <c r="M212" s="54">
        <f t="shared" si="8"/>
        <v>-156290.4</v>
      </c>
    </row>
    <row r="213" spans="1:13" x14ac:dyDescent="0.25">
      <c r="A213" s="47">
        <v>389</v>
      </c>
      <c r="B213" s="66" t="s">
        <v>61</v>
      </c>
      <c r="C213" s="47" t="s">
        <v>62</v>
      </c>
      <c r="D213" s="58" t="s">
        <v>78</v>
      </c>
      <c r="E213" s="61">
        <v>246748</v>
      </c>
      <c r="F213" s="43">
        <v>45079</v>
      </c>
      <c r="G213" s="43">
        <v>45100</v>
      </c>
      <c r="H213" s="43">
        <v>45096</v>
      </c>
      <c r="I213" s="62">
        <v>7442.4</v>
      </c>
      <c r="J213" s="58"/>
      <c r="L213">
        <f t="shared" si="5"/>
        <v>-21</v>
      </c>
      <c r="M213" s="54">
        <f t="shared" si="8"/>
        <v>-156290.4</v>
      </c>
    </row>
    <row r="214" spans="1:13" x14ac:dyDescent="0.25">
      <c r="A214" s="47">
        <v>389</v>
      </c>
      <c r="B214" s="66" t="s">
        <v>61</v>
      </c>
      <c r="C214" s="47" t="s">
        <v>62</v>
      </c>
      <c r="D214" s="58" t="s">
        <v>78</v>
      </c>
      <c r="E214" s="61">
        <v>246747</v>
      </c>
      <c r="F214" s="43">
        <v>45079</v>
      </c>
      <c r="G214" s="43">
        <v>45100</v>
      </c>
      <c r="H214" s="43">
        <v>45096</v>
      </c>
      <c r="I214" s="62">
        <v>7442.4</v>
      </c>
      <c r="J214" s="58"/>
      <c r="L214">
        <f t="shared" si="5"/>
        <v>-21</v>
      </c>
      <c r="M214" s="54">
        <f t="shared" si="8"/>
        <v>-156290.4</v>
      </c>
    </row>
    <row r="215" spans="1:13" x14ac:dyDescent="0.25">
      <c r="A215" s="47">
        <v>389</v>
      </c>
      <c r="B215" s="66" t="s">
        <v>61</v>
      </c>
      <c r="C215" s="47" t="s">
        <v>62</v>
      </c>
      <c r="D215" s="58" t="s">
        <v>78</v>
      </c>
      <c r="E215" s="61">
        <v>246499</v>
      </c>
      <c r="F215" s="43">
        <v>45075</v>
      </c>
      <c r="G215" s="43">
        <v>45096</v>
      </c>
      <c r="H215" s="43">
        <v>45096</v>
      </c>
      <c r="I215" s="62">
        <v>7442.4</v>
      </c>
      <c r="J215" s="58"/>
      <c r="L215">
        <f t="shared" si="5"/>
        <v>-21</v>
      </c>
      <c r="M215" s="54">
        <f t="shared" si="8"/>
        <v>-156290.4</v>
      </c>
    </row>
    <row r="216" spans="1:13" x14ac:dyDescent="0.25">
      <c r="A216" s="47">
        <v>389</v>
      </c>
      <c r="B216" s="66" t="s">
        <v>61</v>
      </c>
      <c r="C216" s="47" t="s">
        <v>62</v>
      </c>
      <c r="D216" s="58" t="s">
        <v>78</v>
      </c>
      <c r="E216" s="61">
        <v>246500</v>
      </c>
      <c r="F216" s="43">
        <v>45075</v>
      </c>
      <c r="G216" s="43">
        <v>45096</v>
      </c>
      <c r="H216" s="43">
        <v>45096</v>
      </c>
      <c r="I216" s="62">
        <v>7442.4</v>
      </c>
      <c r="J216" s="58"/>
      <c r="L216">
        <f t="shared" si="5"/>
        <v>-21</v>
      </c>
      <c r="M216" s="54">
        <f t="shared" si="8"/>
        <v>-156290.4</v>
      </c>
    </row>
    <row r="217" spans="1:13" x14ac:dyDescent="0.25">
      <c r="A217" s="47">
        <v>389</v>
      </c>
      <c r="B217" s="66" t="s">
        <v>61</v>
      </c>
      <c r="C217" s="47" t="s">
        <v>62</v>
      </c>
      <c r="D217" s="58" t="s">
        <v>78</v>
      </c>
      <c r="E217" s="61">
        <v>246546</v>
      </c>
      <c r="F217" s="43">
        <v>45076</v>
      </c>
      <c r="G217" s="43">
        <v>45097</v>
      </c>
      <c r="H217" s="43">
        <v>45096</v>
      </c>
      <c r="I217" s="62">
        <v>7442.4</v>
      </c>
      <c r="J217" s="58"/>
      <c r="L217">
        <f t="shared" si="5"/>
        <v>-21</v>
      </c>
      <c r="M217" s="54">
        <f t="shared" si="8"/>
        <v>-156290.4</v>
      </c>
    </row>
    <row r="218" spans="1:13" x14ac:dyDescent="0.25">
      <c r="A218" s="47">
        <v>389</v>
      </c>
      <c r="B218" s="66" t="s">
        <v>61</v>
      </c>
      <c r="C218" s="47" t="s">
        <v>62</v>
      </c>
      <c r="D218" s="58" t="s">
        <v>172</v>
      </c>
      <c r="E218" s="61">
        <v>179278</v>
      </c>
      <c r="F218" s="43">
        <v>45079</v>
      </c>
      <c r="G218" s="43">
        <v>45100</v>
      </c>
      <c r="H218" s="43">
        <v>45096</v>
      </c>
      <c r="I218" s="62">
        <v>11300</v>
      </c>
      <c r="J218" s="58"/>
      <c r="L218">
        <f t="shared" si="5"/>
        <v>-21</v>
      </c>
      <c r="M218" s="54">
        <f t="shared" si="8"/>
        <v>-237300</v>
      </c>
    </row>
    <row r="219" spans="1:13" x14ac:dyDescent="0.25">
      <c r="A219" s="47">
        <v>389</v>
      </c>
      <c r="B219" s="66" t="s">
        <v>61</v>
      </c>
      <c r="C219" s="47" t="s">
        <v>62</v>
      </c>
      <c r="D219" s="58" t="s">
        <v>172</v>
      </c>
      <c r="E219" s="61">
        <v>179143</v>
      </c>
      <c r="F219" s="43">
        <v>45077</v>
      </c>
      <c r="G219" s="43">
        <v>45098</v>
      </c>
      <c r="H219" s="43">
        <v>45096</v>
      </c>
      <c r="I219" s="62">
        <v>17370</v>
      </c>
      <c r="J219" s="58"/>
      <c r="L219">
        <f t="shared" si="5"/>
        <v>-21</v>
      </c>
      <c r="M219" s="54">
        <f t="shared" si="8"/>
        <v>-364770</v>
      </c>
    </row>
    <row r="220" spans="1:13" x14ac:dyDescent="0.25">
      <c r="A220" s="47">
        <v>389</v>
      </c>
      <c r="B220" s="66" t="s">
        <v>61</v>
      </c>
      <c r="C220" s="47" t="s">
        <v>62</v>
      </c>
      <c r="D220" s="58" t="s">
        <v>172</v>
      </c>
      <c r="E220" s="61">
        <v>179018</v>
      </c>
      <c r="F220" s="43">
        <v>45075</v>
      </c>
      <c r="G220" s="43">
        <v>45096</v>
      </c>
      <c r="H220" s="43">
        <v>45096</v>
      </c>
      <c r="I220" s="62">
        <v>17370</v>
      </c>
      <c r="J220" s="58"/>
      <c r="L220">
        <f t="shared" si="5"/>
        <v>-21</v>
      </c>
      <c r="M220" s="54">
        <f t="shared" si="8"/>
        <v>-364770</v>
      </c>
    </row>
    <row r="221" spans="1:13" x14ac:dyDescent="0.25">
      <c r="A221" s="47">
        <v>389</v>
      </c>
      <c r="B221" s="66" t="s">
        <v>61</v>
      </c>
      <c r="C221" s="47" t="s">
        <v>62</v>
      </c>
      <c r="D221" s="58" t="s">
        <v>75</v>
      </c>
      <c r="E221" s="61">
        <v>91972</v>
      </c>
      <c r="F221" s="43">
        <v>45035</v>
      </c>
      <c r="G221" s="43">
        <v>45064</v>
      </c>
      <c r="H221" s="43">
        <v>45096</v>
      </c>
      <c r="I221" s="62">
        <v>709.47</v>
      </c>
      <c r="J221" s="58"/>
      <c r="L221">
        <f t="shared" si="5"/>
        <v>-29</v>
      </c>
      <c r="M221" s="54">
        <f t="shared" si="8"/>
        <v>-20574.63</v>
      </c>
    </row>
    <row r="222" spans="1:13" x14ac:dyDescent="0.25">
      <c r="A222" s="47">
        <v>389</v>
      </c>
      <c r="B222" s="66" t="s">
        <v>61</v>
      </c>
      <c r="C222" s="47" t="s">
        <v>62</v>
      </c>
      <c r="D222" s="58" t="s">
        <v>75</v>
      </c>
      <c r="E222" s="61">
        <v>91972</v>
      </c>
      <c r="F222" s="43">
        <v>45035</v>
      </c>
      <c r="G222" s="43">
        <v>45095</v>
      </c>
      <c r="H222" s="43">
        <v>45096</v>
      </c>
      <c r="I222" s="62">
        <v>709.47</v>
      </c>
      <c r="J222" s="58"/>
      <c r="L222">
        <f t="shared" si="5"/>
        <v>-60</v>
      </c>
      <c r="M222" s="54">
        <f t="shared" si="8"/>
        <v>-42568.200000000004</v>
      </c>
    </row>
    <row r="223" spans="1:13" x14ac:dyDescent="0.25">
      <c r="A223" s="47">
        <v>389</v>
      </c>
      <c r="B223" s="66" t="s">
        <v>61</v>
      </c>
      <c r="C223" s="47" t="s">
        <v>62</v>
      </c>
      <c r="D223" s="58" t="s">
        <v>75</v>
      </c>
      <c r="E223" s="61">
        <v>90819</v>
      </c>
      <c r="F223" s="43">
        <v>45005</v>
      </c>
      <c r="G223" s="43">
        <v>45096</v>
      </c>
      <c r="H223" s="43">
        <v>45096</v>
      </c>
      <c r="I223" s="62">
        <v>4549.3999999999996</v>
      </c>
      <c r="J223" s="58"/>
      <c r="L223">
        <f t="shared" si="5"/>
        <v>-91</v>
      </c>
      <c r="M223" s="54">
        <f t="shared" si="8"/>
        <v>-413995.39999999997</v>
      </c>
    </row>
    <row r="224" spans="1:13" x14ac:dyDescent="0.25">
      <c r="A224" s="47">
        <v>389</v>
      </c>
      <c r="B224" s="66" t="s">
        <v>61</v>
      </c>
      <c r="C224" s="47" t="s">
        <v>62</v>
      </c>
      <c r="D224" s="58" t="s">
        <v>75</v>
      </c>
      <c r="E224" s="61">
        <v>90819</v>
      </c>
      <c r="F224" s="43">
        <v>45005</v>
      </c>
      <c r="G224" s="43">
        <v>45035</v>
      </c>
      <c r="H224" s="43">
        <v>45096</v>
      </c>
      <c r="I224" s="62">
        <v>4549.3999999999996</v>
      </c>
      <c r="J224" s="58"/>
      <c r="L224">
        <f t="shared" si="5"/>
        <v>-30</v>
      </c>
      <c r="M224" s="54">
        <f t="shared" si="8"/>
        <v>-136482</v>
      </c>
    </row>
    <row r="225" spans="1:13" x14ac:dyDescent="0.25">
      <c r="A225" s="47">
        <v>389</v>
      </c>
      <c r="B225" s="66" t="s">
        <v>61</v>
      </c>
      <c r="C225" s="47" t="s">
        <v>62</v>
      </c>
      <c r="D225" s="58" t="s">
        <v>75</v>
      </c>
      <c r="E225" s="61">
        <v>90819</v>
      </c>
      <c r="F225" s="43">
        <v>45005</v>
      </c>
      <c r="G225" s="43">
        <v>45065</v>
      </c>
      <c r="H225" s="43">
        <v>45096</v>
      </c>
      <c r="I225" s="62">
        <v>4549.3999999999996</v>
      </c>
      <c r="J225" s="58"/>
      <c r="L225">
        <f t="shared" ref="L225:L288" si="9">F225-G225</f>
        <v>-60</v>
      </c>
      <c r="M225" s="54">
        <f t="shared" si="8"/>
        <v>-272964</v>
      </c>
    </row>
    <row r="226" spans="1:13" x14ac:dyDescent="0.25">
      <c r="A226" s="47">
        <v>389</v>
      </c>
      <c r="B226" s="66" t="s">
        <v>61</v>
      </c>
      <c r="C226" s="47" t="s">
        <v>62</v>
      </c>
      <c r="D226" s="58" t="s">
        <v>126</v>
      </c>
      <c r="E226" s="61">
        <v>2836</v>
      </c>
      <c r="F226" s="43">
        <v>45078</v>
      </c>
      <c r="G226" s="43">
        <v>45099</v>
      </c>
      <c r="H226" s="43">
        <v>45096</v>
      </c>
      <c r="I226" s="62">
        <v>3700</v>
      </c>
      <c r="J226" s="58"/>
      <c r="L226">
        <f t="shared" si="9"/>
        <v>-21</v>
      </c>
      <c r="M226" s="54">
        <f t="shared" si="8"/>
        <v>-77700</v>
      </c>
    </row>
    <row r="227" spans="1:13" x14ac:dyDescent="0.25">
      <c r="A227" s="47">
        <v>389</v>
      </c>
      <c r="B227" s="66" t="s">
        <v>61</v>
      </c>
      <c r="C227" s="47" t="s">
        <v>62</v>
      </c>
      <c r="D227" s="58" t="s">
        <v>85</v>
      </c>
      <c r="E227" s="61">
        <v>40858</v>
      </c>
      <c r="F227" s="43">
        <v>45008</v>
      </c>
      <c r="G227" s="43">
        <v>45068</v>
      </c>
      <c r="H227" s="43">
        <v>45096</v>
      </c>
      <c r="I227" s="62">
        <v>4584.33</v>
      </c>
      <c r="J227" s="58"/>
      <c r="L227">
        <f t="shared" si="9"/>
        <v>-60</v>
      </c>
      <c r="M227" s="54">
        <f t="shared" si="8"/>
        <v>-275059.8</v>
      </c>
    </row>
    <row r="228" spans="1:13" x14ac:dyDescent="0.25">
      <c r="A228" s="47">
        <v>389</v>
      </c>
      <c r="B228" s="66" t="s">
        <v>61</v>
      </c>
      <c r="C228" s="47" t="s">
        <v>62</v>
      </c>
      <c r="D228" s="58" t="s">
        <v>85</v>
      </c>
      <c r="E228" s="61">
        <v>40858</v>
      </c>
      <c r="F228" s="43">
        <v>45008</v>
      </c>
      <c r="G228" s="43">
        <v>45098</v>
      </c>
      <c r="H228" s="43">
        <v>45096</v>
      </c>
      <c r="I228" s="62">
        <v>4584.33</v>
      </c>
      <c r="J228" s="58"/>
      <c r="L228">
        <f t="shared" si="9"/>
        <v>-90</v>
      </c>
      <c r="M228" s="54">
        <f t="shared" si="8"/>
        <v>-412589.7</v>
      </c>
    </row>
    <row r="229" spans="1:13" x14ac:dyDescent="0.25">
      <c r="A229" s="47">
        <v>389</v>
      </c>
      <c r="B229" s="66" t="s">
        <v>61</v>
      </c>
      <c r="C229" s="47" t="s">
        <v>62</v>
      </c>
      <c r="D229" s="58" t="s">
        <v>85</v>
      </c>
      <c r="E229" s="61">
        <v>40858</v>
      </c>
      <c r="F229" s="43">
        <v>45008</v>
      </c>
      <c r="G229" s="43">
        <v>45040</v>
      </c>
      <c r="H229" s="43">
        <v>45096</v>
      </c>
      <c r="I229" s="62">
        <v>4584.33</v>
      </c>
      <c r="J229" s="58"/>
      <c r="L229">
        <f t="shared" si="9"/>
        <v>-32</v>
      </c>
      <c r="M229" s="54">
        <f t="shared" si="8"/>
        <v>-146698.56</v>
      </c>
    </row>
    <row r="230" spans="1:13" x14ac:dyDescent="0.25">
      <c r="A230" s="47">
        <v>389</v>
      </c>
      <c r="B230" s="66" t="s">
        <v>61</v>
      </c>
      <c r="C230" s="47" t="s">
        <v>62</v>
      </c>
      <c r="D230" s="58" t="s">
        <v>73</v>
      </c>
      <c r="E230" s="61">
        <v>15772</v>
      </c>
      <c r="F230" s="43">
        <v>45070</v>
      </c>
      <c r="G230" s="43">
        <v>45095</v>
      </c>
      <c r="H230" s="43">
        <v>45096</v>
      </c>
      <c r="I230" s="62">
        <v>2205</v>
      </c>
      <c r="J230" s="58"/>
      <c r="L230">
        <f t="shared" si="9"/>
        <v>-25</v>
      </c>
      <c r="M230" s="54">
        <f t="shared" si="8"/>
        <v>-55125</v>
      </c>
    </row>
    <row r="231" spans="1:13" x14ac:dyDescent="0.25">
      <c r="A231" s="47">
        <v>389</v>
      </c>
      <c r="B231" s="66" t="s">
        <v>61</v>
      </c>
      <c r="C231" s="47" t="s">
        <v>62</v>
      </c>
      <c r="D231" s="58" t="s">
        <v>150</v>
      </c>
      <c r="E231" s="61">
        <v>12609</v>
      </c>
      <c r="F231" s="43">
        <v>45065</v>
      </c>
      <c r="G231" s="43">
        <v>45095</v>
      </c>
      <c r="H231" s="43">
        <v>45096</v>
      </c>
      <c r="I231" s="62">
        <v>410.36</v>
      </c>
      <c r="J231" s="58"/>
      <c r="L231">
        <f t="shared" si="9"/>
        <v>-30</v>
      </c>
      <c r="M231" s="54">
        <f t="shared" si="8"/>
        <v>-12310.800000000001</v>
      </c>
    </row>
    <row r="232" spans="1:13" x14ac:dyDescent="0.25">
      <c r="A232" s="47">
        <v>389</v>
      </c>
      <c r="B232" s="66" t="s">
        <v>61</v>
      </c>
      <c r="C232" s="47" t="s">
        <v>62</v>
      </c>
      <c r="D232" s="58" t="s">
        <v>150</v>
      </c>
      <c r="E232" s="61">
        <v>12608</v>
      </c>
      <c r="F232" s="43">
        <v>45065</v>
      </c>
      <c r="G232" s="43">
        <v>45095</v>
      </c>
      <c r="H232" s="43">
        <v>45096</v>
      </c>
      <c r="I232" s="62">
        <v>410.36</v>
      </c>
      <c r="J232" s="58"/>
      <c r="L232">
        <f t="shared" si="9"/>
        <v>-30</v>
      </c>
      <c r="M232" s="54">
        <f t="shared" si="8"/>
        <v>-12310.800000000001</v>
      </c>
    </row>
    <row r="233" spans="1:13" x14ac:dyDescent="0.25">
      <c r="A233" s="47">
        <v>389</v>
      </c>
      <c r="B233" s="66" t="s">
        <v>61</v>
      </c>
      <c r="C233" s="47" t="s">
        <v>62</v>
      </c>
      <c r="D233" s="58" t="s">
        <v>150</v>
      </c>
      <c r="E233" s="61">
        <v>1622</v>
      </c>
      <c r="F233" s="43">
        <v>45065</v>
      </c>
      <c r="G233" s="43">
        <v>45095</v>
      </c>
      <c r="H233" s="43">
        <v>45096</v>
      </c>
      <c r="I233" s="62">
        <v>25</v>
      </c>
      <c r="J233" s="58"/>
      <c r="L233">
        <f t="shared" si="9"/>
        <v>-30</v>
      </c>
      <c r="M233" s="54">
        <f t="shared" si="8"/>
        <v>-750</v>
      </c>
    </row>
    <row r="234" spans="1:13" x14ac:dyDescent="0.25">
      <c r="A234" s="47">
        <v>389</v>
      </c>
      <c r="B234" s="66" t="s">
        <v>61</v>
      </c>
      <c r="C234" s="47" t="s">
        <v>62</v>
      </c>
      <c r="D234" s="58" t="s">
        <v>150</v>
      </c>
      <c r="E234" s="61">
        <v>1621</v>
      </c>
      <c r="F234" s="43">
        <v>45065</v>
      </c>
      <c r="G234" s="43">
        <v>45095</v>
      </c>
      <c r="H234" s="43">
        <v>45096</v>
      </c>
      <c r="I234" s="62">
        <v>60</v>
      </c>
      <c r="J234" s="58"/>
      <c r="L234">
        <f t="shared" si="9"/>
        <v>-30</v>
      </c>
      <c r="M234" s="54">
        <f t="shared" si="8"/>
        <v>-1800</v>
      </c>
    </row>
    <row r="235" spans="1:13" x14ac:dyDescent="0.25">
      <c r="A235" s="47">
        <v>389</v>
      </c>
      <c r="B235" s="66" t="s">
        <v>61</v>
      </c>
      <c r="C235" s="47" t="s">
        <v>62</v>
      </c>
      <c r="D235" s="58" t="s">
        <v>155</v>
      </c>
      <c r="E235" s="61">
        <v>6187</v>
      </c>
      <c r="F235" s="43">
        <v>45068</v>
      </c>
      <c r="G235" s="43">
        <v>45100</v>
      </c>
      <c r="H235" s="43">
        <v>45096</v>
      </c>
      <c r="I235" s="62">
        <v>2550</v>
      </c>
      <c r="J235" s="58"/>
      <c r="L235">
        <f t="shared" si="9"/>
        <v>-32</v>
      </c>
      <c r="M235" s="54">
        <f t="shared" si="8"/>
        <v>-81600</v>
      </c>
    </row>
    <row r="236" spans="1:13" x14ac:dyDescent="0.25">
      <c r="A236" s="47">
        <v>389</v>
      </c>
      <c r="B236" s="66" t="s">
        <v>61</v>
      </c>
      <c r="C236" s="47" t="s">
        <v>62</v>
      </c>
      <c r="D236" s="58" t="s">
        <v>155</v>
      </c>
      <c r="E236" s="61">
        <v>6183</v>
      </c>
      <c r="F236" s="43">
        <v>45065</v>
      </c>
      <c r="G236" s="43">
        <v>45099</v>
      </c>
      <c r="H236" s="43">
        <v>45096</v>
      </c>
      <c r="I236" s="62">
        <v>2550</v>
      </c>
      <c r="J236" s="58"/>
      <c r="L236">
        <f t="shared" si="9"/>
        <v>-34</v>
      </c>
      <c r="M236" s="54">
        <f t="shared" si="8"/>
        <v>-86700</v>
      </c>
    </row>
    <row r="237" spans="1:13" x14ac:dyDescent="0.25">
      <c r="A237" s="47">
        <v>389</v>
      </c>
      <c r="B237" s="66" t="s">
        <v>61</v>
      </c>
      <c r="C237" s="47" t="s">
        <v>62</v>
      </c>
      <c r="D237" s="58" t="s">
        <v>155</v>
      </c>
      <c r="E237" s="61">
        <v>6176</v>
      </c>
      <c r="F237" s="43">
        <v>45064</v>
      </c>
      <c r="G237" s="43">
        <v>45096</v>
      </c>
      <c r="H237" s="43">
        <v>45096</v>
      </c>
      <c r="I237" s="62">
        <v>2550</v>
      </c>
      <c r="J237" s="58"/>
      <c r="L237">
        <f t="shared" si="9"/>
        <v>-32</v>
      </c>
      <c r="M237" s="54">
        <f t="shared" si="8"/>
        <v>-81600</v>
      </c>
    </row>
    <row r="238" spans="1:13" x14ac:dyDescent="0.25">
      <c r="A238" s="47">
        <v>389</v>
      </c>
      <c r="B238" s="66" t="s">
        <v>61</v>
      </c>
      <c r="C238" s="47" t="s">
        <v>62</v>
      </c>
      <c r="D238" s="58" t="s">
        <v>155</v>
      </c>
      <c r="E238" s="61">
        <v>6102</v>
      </c>
      <c r="F238" s="43">
        <v>45036</v>
      </c>
      <c r="G238" s="43">
        <v>45070</v>
      </c>
      <c r="H238" s="43">
        <v>45096</v>
      </c>
      <c r="I238" s="62">
        <v>2754</v>
      </c>
      <c r="J238" s="58"/>
      <c r="L238">
        <f t="shared" si="9"/>
        <v>-34</v>
      </c>
      <c r="M238" s="54">
        <f t="shared" si="8"/>
        <v>-93636</v>
      </c>
    </row>
    <row r="239" spans="1:13" x14ac:dyDescent="0.25">
      <c r="A239" s="47">
        <v>389</v>
      </c>
      <c r="B239" s="66" t="s">
        <v>61</v>
      </c>
      <c r="C239" s="47" t="s">
        <v>62</v>
      </c>
      <c r="D239" s="58" t="s">
        <v>155</v>
      </c>
      <c r="E239" s="61">
        <v>6102</v>
      </c>
      <c r="F239" s="43">
        <v>45036</v>
      </c>
      <c r="G239" s="43">
        <v>45100</v>
      </c>
      <c r="H239" s="43">
        <v>45096</v>
      </c>
      <c r="I239" s="62">
        <v>2754</v>
      </c>
      <c r="J239" s="58"/>
      <c r="L239">
        <f t="shared" si="9"/>
        <v>-64</v>
      </c>
      <c r="M239" s="54">
        <f t="shared" si="8"/>
        <v>-176256</v>
      </c>
    </row>
    <row r="240" spans="1:13" x14ac:dyDescent="0.25">
      <c r="A240" s="47">
        <v>389</v>
      </c>
      <c r="B240" s="66" t="s">
        <v>61</v>
      </c>
      <c r="C240" s="47" t="s">
        <v>62</v>
      </c>
      <c r="D240" s="58" t="s">
        <v>155</v>
      </c>
      <c r="E240" s="61">
        <v>6095</v>
      </c>
      <c r="F240" s="43">
        <v>45035</v>
      </c>
      <c r="G240" s="43">
        <v>45066</v>
      </c>
      <c r="H240" s="43">
        <v>45096</v>
      </c>
      <c r="I240" s="62">
        <v>2550</v>
      </c>
      <c r="J240" s="58"/>
      <c r="L240">
        <f t="shared" si="9"/>
        <v>-31</v>
      </c>
      <c r="M240" s="54">
        <f t="shared" si="8"/>
        <v>-79050</v>
      </c>
    </row>
    <row r="241" spans="1:13" x14ac:dyDescent="0.25">
      <c r="A241" s="47">
        <v>389</v>
      </c>
      <c r="B241" s="66" t="s">
        <v>61</v>
      </c>
      <c r="C241" s="47" t="s">
        <v>62</v>
      </c>
      <c r="D241" s="58" t="s">
        <v>155</v>
      </c>
      <c r="E241" s="61">
        <v>6095</v>
      </c>
      <c r="F241" s="43">
        <v>45035</v>
      </c>
      <c r="G241" s="43">
        <v>45096</v>
      </c>
      <c r="H241" s="43">
        <v>45096</v>
      </c>
      <c r="I241" s="62">
        <v>2550</v>
      </c>
      <c r="J241" s="58"/>
      <c r="L241">
        <f t="shared" si="9"/>
        <v>-61</v>
      </c>
      <c r="M241" s="54">
        <f t="shared" si="8"/>
        <v>-155550</v>
      </c>
    </row>
    <row r="242" spans="1:13" x14ac:dyDescent="0.25">
      <c r="A242" s="47">
        <v>389</v>
      </c>
      <c r="B242" s="66" t="s">
        <v>61</v>
      </c>
      <c r="C242" s="47" t="s">
        <v>62</v>
      </c>
      <c r="D242" s="58" t="s">
        <v>72</v>
      </c>
      <c r="E242" s="61">
        <v>5279</v>
      </c>
      <c r="F242" s="43">
        <v>44981</v>
      </c>
      <c r="G242" s="43">
        <v>45071</v>
      </c>
      <c r="H242" s="43">
        <v>45096</v>
      </c>
      <c r="I242" s="62">
        <v>26995</v>
      </c>
      <c r="J242" s="58"/>
      <c r="L242">
        <f t="shared" si="9"/>
        <v>-90</v>
      </c>
      <c r="M242" s="54">
        <f t="shared" si="8"/>
        <v>-2429550</v>
      </c>
    </row>
    <row r="243" spans="1:13" x14ac:dyDescent="0.25">
      <c r="A243" s="47">
        <v>389</v>
      </c>
      <c r="B243" s="66" t="s">
        <v>61</v>
      </c>
      <c r="C243" s="47" t="s">
        <v>62</v>
      </c>
      <c r="D243" s="58" t="s">
        <v>72</v>
      </c>
      <c r="E243" s="61">
        <v>5279</v>
      </c>
      <c r="F243" s="43">
        <v>44981</v>
      </c>
      <c r="G243" s="43">
        <v>45012</v>
      </c>
      <c r="H243" s="43">
        <v>45096</v>
      </c>
      <c r="I243" s="62">
        <v>26995</v>
      </c>
      <c r="J243" s="58"/>
      <c r="L243">
        <f t="shared" si="9"/>
        <v>-31</v>
      </c>
      <c r="M243" s="54">
        <f t="shared" si="8"/>
        <v>-836845</v>
      </c>
    </row>
    <row r="244" spans="1:13" x14ac:dyDescent="0.25">
      <c r="A244" s="47">
        <v>389</v>
      </c>
      <c r="B244" s="66" t="s">
        <v>61</v>
      </c>
      <c r="C244" s="47" t="s">
        <v>62</v>
      </c>
      <c r="D244" s="58" t="s">
        <v>72</v>
      </c>
      <c r="E244" s="61">
        <v>5279</v>
      </c>
      <c r="F244" s="43">
        <v>44981</v>
      </c>
      <c r="G244" s="43">
        <v>45100</v>
      </c>
      <c r="H244" s="43">
        <v>45096</v>
      </c>
      <c r="I244" s="62">
        <v>26995</v>
      </c>
      <c r="J244" s="58"/>
      <c r="L244">
        <f t="shared" si="9"/>
        <v>-119</v>
      </c>
      <c r="M244" s="54">
        <f t="shared" si="8"/>
        <v>-3212405</v>
      </c>
    </row>
    <row r="245" spans="1:13" x14ac:dyDescent="0.25">
      <c r="A245" s="47">
        <v>389</v>
      </c>
      <c r="B245" s="66" t="s">
        <v>61</v>
      </c>
      <c r="C245" s="47" t="s">
        <v>62</v>
      </c>
      <c r="D245" s="58" t="s">
        <v>72</v>
      </c>
      <c r="E245" s="61">
        <v>5279</v>
      </c>
      <c r="F245" s="43">
        <v>44981</v>
      </c>
      <c r="G245" s="63">
        <v>45041</v>
      </c>
      <c r="H245" s="63">
        <v>45096</v>
      </c>
      <c r="I245" s="61">
        <v>26995</v>
      </c>
      <c r="J245" s="58"/>
      <c r="L245">
        <f t="shared" si="9"/>
        <v>-60</v>
      </c>
      <c r="M245" s="54">
        <f t="shared" si="8"/>
        <v>-1619700</v>
      </c>
    </row>
    <row r="246" spans="1:13" x14ac:dyDescent="0.25">
      <c r="A246" s="47">
        <v>389</v>
      </c>
      <c r="B246" s="66" t="s">
        <v>61</v>
      </c>
      <c r="C246" s="47" t="s">
        <v>62</v>
      </c>
      <c r="D246" s="58" t="s">
        <v>72</v>
      </c>
      <c r="E246" s="61">
        <v>5315</v>
      </c>
      <c r="F246" s="43">
        <v>45007</v>
      </c>
      <c r="G246" s="63">
        <v>45037</v>
      </c>
      <c r="H246" s="63">
        <v>45096</v>
      </c>
      <c r="I246" s="61">
        <v>21720</v>
      </c>
      <c r="J246" s="58"/>
      <c r="L246">
        <f t="shared" si="9"/>
        <v>-30</v>
      </c>
      <c r="M246" s="54">
        <f t="shared" si="8"/>
        <v>-651600</v>
      </c>
    </row>
    <row r="247" spans="1:13" x14ac:dyDescent="0.25">
      <c r="A247" s="47">
        <v>389</v>
      </c>
      <c r="B247" s="66" t="s">
        <v>61</v>
      </c>
      <c r="C247" s="47" t="s">
        <v>62</v>
      </c>
      <c r="D247" s="58" t="s">
        <v>72</v>
      </c>
      <c r="E247" s="61">
        <v>5315</v>
      </c>
      <c r="F247" s="43">
        <v>45007</v>
      </c>
      <c r="G247" s="63">
        <v>45068</v>
      </c>
      <c r="H247" s="63">
        <v>45096</v>
      </c>
      <c r="I247" s="61">
        <v>21720</v>
      </c>
      <c r="J247" s="58"/>
      <c r="L247">
        <f t="shared" si="9"/>
        <v>-61</v>
      </c>
      <c r="M247" s="54">
        <f t="shared" si="8"/>
        <v>-1324920</v>
      </c>
    </row>
    <row r="248" spans="1:13" x14ac:dyDescent="0.25">
      <c r="A248" s="47">
        <v>389</v>
      </c>
      <c r="B248" s="66" t="s">
        <v>61</v>
      </c>
      <c r="C248" s="47" t="s">
        <v>62</v>
      </c>
      <c r="D248" s="58" t="s">
        <v>72</v>
      </c>
      <c r="E248" s="61">
        <v>5315</v>
      </c>
      <c r="F248" s="43">
        <v>45007</v>
      </c>
      <c r="G248" s="63">
        <v>45097</v>
      </c>
      <c r="H248" s="63">
        <v>45096</v>
      </c>
      <c r="I248" s="61">
        <v>21720</v>
      </c>
      <c r="J248" s="58"/>
      <c r="L248">
        <f t="shared" si="9"/>
        <v>-90</v>
      </c>
      <c r="M248" s="54">
        <f t="shared" si="8"/>
        <v>-1954800</v>
      </c>
    </row>
    <row r="249" spans="1:13" x14ac:dyDescent="0.25">
      <c r="A249" s="47">
        <v>389</v>
      </c>
      <c r="B249" s="66" t="s">
        <v>61</v>
      </c>
      <c r="C249" s="47" t="s">
        <v>62</v>
      </c>
      <c r="D249" s="58" t="s">
        <v>136</v>
      </c>
      <c r="E249" s="61">
        <v>136386</v>
      </c>
      <c r="F249" s="43">
        <v>45065</v>
      </c>
      <c r="G249" s="63">
        <v>45099</v>
      </c>
      <c r="H249" s="63">
        <v>45096</v>
      </c>
      <c r="I249" s="61">
        <v>222.78</v>
      </c>
      <c r="J249" s="58"/>
      <c r="L249">
        <f t="shared" si="9"/>
        <v>-34</v>
      </c>
      <c r="M249" s="54">
        <f t="shared" si="8"/>
        <v>-7574.52</v>
      </c>
    </row>
    <row r="250" spans="1:13" x14ac:dyDescent="0.25">
      <c r="A250" s="47">
        <v>389</v>
      </c>
      <c r="B250" s="66" t="s">
        <v>61</v>
      </c>
      <c r="C250" s="47" t="s">
        <v>62</v>
      </c>
      <c r="D250" s="58" t="s">
        <v>98</v>
      </c>
      <c r="E250" s="61">
        <v>130488</v>
      </c>
      <c r="F250" s="43">
        <v>45070</v>
      </c>
      <c r="G250" s="63">
        <v>45098</v>
      </c>
      <c r="H250" s="63">
        <v>45096</v>
      </c>
      <c r="I250" s="61">
        <v>275</v>
      </c>
      <c r="J250" s="58"/>
      <c r="L250">
        <f t="shared" si="9"/>
        <v>-28</v>
      </c>
      <c r="M250" s="54">
        <f t="shared" ref="M250:M301" si="10">L250*I250</f>
        <v>-7700</v>
      </c>
    </row>
    <row r="251" spans="1:13" x14ac:dyDescent="0.25">
      <c r="A251" s="47">
        <v>389</v>
      </c>
      <c r="B251" s="66" t="s">
        <v>61</v>
      </c>
      <c r="C251" s="47" t="s">
        <v>62</v>
      </c>
      <c r="D251" s="58" t="s">
        <v>98</v>
      </c>
      <c r="E251" s="61">
        <v>130311</v>
      </c>
      <c r="F251" s="63">
        <v>45068</v>
      </c>
      <c r="G251" s="63">
        <v>45096</v>
      </c>
      <c r="H251" s="63">
        <v>45096</v>
      </c>
      <c r="I251" s="61">
        <v>117</v>
      </c>
      <c r="J251" s="58"/>
      <c r="L251">
        <f t="shared" si="9"/>
        <v>-28</v>
      </c>
      <c r="M251" s="54">
        <f t="shared" si="10"/>
        <v>-3276</v>
      </c>
    </row>
    <row r="252" spans="1:13" x14ac:dyDescent="0.25">
      <c r="A252" s="47">
        <v>389</v>
      </c>
      <c r="B252" s="66" t="s">
        <v>61</v>
      </c>
      <c r="C252" s="47" t="s">
        <v>62</v>
      </c>
      <c r="D252" s="58" t="s">
        <v>98</v>
      </c>
      <c r="E252" s="61">
        <v>130303</v>
      </c>
      <c r="F252" s="63">
        <v>45068</v>
      </c>
      <c r="G252" s="63">
        <v>45096</v>
      </c>
      <c r="H252" s="63">
        <v>45096</v>
      </c>
      <c r="I252" s="61">
        <v>170</v>
      </c>
      <c r="J252" s="58"/>
      <c r="L252">
        <f t="shared" si="9"/>
        <v>-28</v>
      </c>
      <c r="M252" s="54">
        <f t="shared" si="10"/>
        <v>-4760</v>
      </c>
    </row>
    <row r="253" spans="1:13" x14ac:dyDescent="0.25">
      <c r="A253" s="47">
        <v>389</v>
      </c>
      <c r="B253" s="66" t="s">
        <v>61</v>
      </c>
      <c r="C253" s="47" t="s">
        <v>62</v>
      </c>
      <c r="D253" s="58" t="s">
        <v>71</v>
      </c>
      <c r="E253" s="61">
        <v>517207</v>
      </c>
      <c r="F253" s="63">
        <v>45070</v>
      </c>
      <c r="G253" s="63">
        <v>45100</v>
      </c>
      <c r="H253" s="63">
        <v>45096</v>
      </c>
      <c r="I253" s="61">
        <v>442.8</v>
      </c>
      <c r="J253" s="58"/>
      <c r="L253">
        <f t="shared" si="9"/>
        <v>-30</v>
      </c>
      <c r="M253" s="54">
        <f t="shared" si="10"/>
        <v>-13284</v>
      </c>
    </row>
    <row r="254" spans="1:13" x14ac:dyDescent="0.25">
      <c r="A254" s="47">
        <v>389</v>
      </c>
      <c r="B254" s="66" t="s">
        <v>61</v>
      </c>
      <c r="C254" s="47" t="s">
        <v>62</v>
      </c>
      <c r="D254" s="58" t="s">
        <v>71</v>
      </c>
      <c r="E254" s="61">
        <v>516532</v>
      </c>
      <c r="F254" s="63">
        <v>45069</v>
      </c>
      <c r="G254" s="63">
        <v>45099</v>
      </c>
      <c r="H254" s="63">
        <v>45096</v>
      </c>
      <c r="I254" s="61">
        <v>830</v>
      </c>
      <c r="J254" s="58"/>
      <c r="L254">
        <f t="shared" si="9"/>
        <v>-30</v>
      </c>
      <c r="M254" s="54">
        <f t="shared" si="10"/>
        <v>-24900</v>
      </c>
    </row>
    <row r="255" spans="1:13" x14ac:dyDescent="0.25">
      <c r="A255" s="47">
        <v>389</v>
      </c>
      <c r="B255" s="66" t="s">
        <v>61</v>
      </c>
      <c r="C255" s="47" t="s">
        <v>62</v>
      </c>
      <c r="D255" s="58" t="s">
        <v>70</v>
      </c>
      <c r="E255" s="61">
        <v>356</v>
      </c>
      <c r="F255" s="63">
        <v>45078</v>
      </c>
      <c r="G255" s="63">
        <v>45096</v>
      </c>
      <c r="H255" s="63">
        <v>45096</v>
      </c>
      <c r="I255" s="61">
        <v>2955</v>
      </c>
      <c r="J255" s="58"/>
      <c r="L255">
        <f t="shared" si="9"/>
        <v>-18</v>
      </c>
      <c r="M255" s="54">
        <f t="shared" si="10"/>
        <v>-53190</v>
      </c>
    </row>
    <row r="256" spans="1:13" x14ac:dyDescent="0.25">
      <c r="A256" s="47">
        <v>389</v>
      </c>
      <c r="B256" s="66" t="s">
        <v>61</v>
      </c>
      <c r="C256" s="47" t="s">
        <v>62</v>
      </c>
      <c r="D256" s="58" t="s">
        <v>138</v>
      </c>
      <c r="E256" s="61">
        <v>137604</v>
      </c>
      <c r="F256" s="63">
        <v>45064</v>
      </c>
      <c r="G256" s="63">
        <v>45094</v>
      </c>
      <c r="H256" s="63">
        <v>45096</v>
      </c>
      <c r="I256" s="61">
        <v>6557</v>
      </c>
      <c r="J256" s="58"/>
      <c r="L256">
        <f t="shared" si="9"/>
        <v>-30</v>
      </c>
      <c r="M256" s="54">
        <f t="shared" si="10"/>
        <v>-196710</v>
      </c>
    </row>
    <row r="257" spans="1:13" x14ac:dyDescent="0.25">
      <c r="A257" s="47">
        <v>389</v>
      </c>
      <c r="B257" s="66" t="s">
        <v>61</v>
      </c>
      <c r="C257" s="47" t="s">
        <v>62</v>
      </c>
      <c r="D257" s="58" t="s">
        <v>181</v>
      </c>
      <c r="E257" s="61">
        <v>35478</v>
      </c>
      <c r="F257" s="63">
        <v>45070</v>
      </c>
      <c r="G257" s="63">
        <v>45100</v>
      </c>
      <c r="H257" s="63">
        <v>45096</v>
      </c>
      <c r="I257" s="61">
        <v>5646.9</v>
      </c>
      <c r="J257" s="58"/>
      <c r="L257">
        <f t="shared" si="9"/>
        <v>-30</v>
      </c>
      <c r="M257" s="54">
        <f t="shared" si="10"/>
        <v>-169407</v>
      </c>
    </row>
    <row r="258" spans="1:13" x14ac:dyDescent="0.25">
      <c r="A258" s="47">
        <v>389</v>
      </c>
      <c r="B258" s="66" t="s">
        <v>61</v>
      </c>
      <c r="C258" s="47" t="s">
        <v>62</v>
      </c>
      <c r="D258" s="58" t="s">
        <v>142</v>
      </c>
      <c r="E258" s="61">
        <v>97635</v>
      </c>
      <c r="F258" s="63">
        <v>45069</v>
      </c>
      <c r="G258" s="63">
        <v>45099</v>
      </c>
      <c r="H258" s="63">
        <v>45096</v>
      </c>
      <c r="I258" s="61">
        <v>15990</v>
      </c>
      <c r="J258" s="58"/>
      <c r="L258">
        <f t="shared" si="9"/>
        <v>-30</v>
      </c>
      <c r="M258" s="54">
        <f t="shared" si="10"/>
        <v>-479700</v>
      </c>
    </row>
    <row r="259" spans="1:13" x14ac:dyDescent="0.25">
      <c r="A259" s="47">
        <v>389</v>
      </c>
      <c r="B259" s="66" t="s">
        <v>61</v>
      </c>
      <c r="C259" s="47" t="s">
        <v>62</v>
      </c>
      <c r="D259" s="58" t="s">
        <v>135</v>
      </c>
      <c r="E259" s="61">
        <v>36668</v>
      </c>
      <c r="F259" s="63">
        <v>45068</v>
      </c>
      <c r="G259" s="63">
        <v>45098</v>
      </c>
      <c r="H259" s="63">
        <v>45096</v>
      </c>
      <c r="I259" s="61">
        <v>2797.5</v>
      </c>
      <c r="J259" s="58"/>
      <c r="L259">
        <f t="shared" si="9"/>
        <v>-30</v>
      </c>
      <c r="M259" s="54">
        <f t="shared" si="10"/>
        <v>-83925</v>
      </c>
    </row>
    <row r="260" spans="1:13" x14ac:dyDescent="0.25">
      <c r="A260" s="47">
        <v>389</v>
      </c>
      <c r="B260" s="66" t="s">
        <v>61</v>
      </c>
      <c r="C260" s="47" t="s">
        <v>62</v>
      </c>
      <c r="D260" s="58" t="s">
        <v>135</v>
      </c>
      <c r="E260" s="61">
        <v>36636</v>
      </c>
      <c r="F260" s="63">
        <v>45065</v>
      </c>
      <c r="G260" s="63">
        <v>45099</v>
      </c>
      <c r="H260" s="63">
        <v>45096</v>
      </c>
      <c r="I260" s="61">
        <v>1357.9</v>
      </c>
      <c r="J260" s="58"/>
      <c r="L260">
        <f t="shared" si="9"/>
        <v>-34</v>
      </c>
      <c r="M260" s="54">
        <f t="shared" si="10"/>
        <v>-46168.600000000006</v>
      </c>
    </row>
    <row r="261" spans="1:13" x14ac:dyDescent="0.25">
      <c r="A261" s="47">
        <v>389</v>
      </c>
      <c r="B261" s="66" t="s">
        <v>61</v>
      </c>
      <c r="C261" s="47" t="s">
        <v>62</v>
      </c>
      <c r="D261" s="58" t="s">
        <v>135</v>
      </c>
      <c r="E261" s="61">
        <v>36635</v>
      </c>
      <c r="F261" s="63">
        <v>45065</v>
      </c>
      <c r="G261" s="63">
        <v>45095</v>
      </c>
      <c r="H261" s="63">
        <v>45096</v>
      </c>
      <c r="I261" s="61">
        <v>2085.6</v>
      </c>
      <c r="J261" s="58"/>
      <c r="L261">
        <f t="shared" si="9"/>
        <v>-30</v>
      </c>
      <c r="M261" s="54">
        <f t="shared" si="10"/>
        <v>-62568</v>
      </c>
    </row>
    <row r="262" spans="1:13" x14ac:dyDescent="0.25">
      <c r="A262" s="47">
        <v>389</v>
      </c>
      <c r="B262" s="66" t="s">
        <v>61</v>
      </c>
      <c r="C262" s="47" t="s">
        <v>62</v>
      </c>
      <c r="D262" s="58" t="s">
        <v>147</v>
      </c>
      <c r="E262" s="61">
        <v>227127</v>
      </c>
      <c r="F262" s="63">
        <v>45069</v>
      </c>
      <c r="G262" s="63">
        <v>45097</v>
      </c>
      <c r="H262" s="63">
        <v>45096</v>
      </c>
      <c r="I262" s="61">
        <v>31000</v>
      </c>
      <c r="J262" s="58"/>
      <c r="L262">
        <f t="shared" si="9"/>
        <v>-28</v>
      </c>
      <c r="M262" s="54">
        <f t="shared" si="10"/>
        <v>-868000</v>
      </c>
    </row>
    <row r="263" spans="1:13" x14ac:dyDescent="0.25">
      <c r="A263" s="47">
        <v>389</v>
      </c>
      <c r="B263" s="66" t="s">
        <v>61</v>
      </c>
      <c r="C263" s="47" t="s">
        <v>62</v>
      </c>
      <c r="D263" s="58" t="s">
        <v>147</v>
      </c>
      <c r="E263" s="61">
        <v>225451</v>
      </c>
      <c r="F263" s="63">
        <v>45035</v>
      </c>
      <c r="G263" s="63">
        <v>45065</v>
      </c>
      <c r="H263" s="63">
        <v>45096</v>
      </c>
      <c r="I263" s="61">
        <v>18000</v>
      </c>
      <c r="J263" s="58"/>
      <c r="L263">
        <f t="shared" si="9"/>
        <v>-30</v>
      </c>
      <c r="M263" s="54">
        <f t="shared" si="10"/>
        <v>-540000</v>
      </c>
    </row>
    <row r="264" spans="1:13" x14ac:dyDescent="0.25">
      <c r="A264" s="47">
        <v>389</v>
      </c>
      <c r="B264" s="66" t="s">
        <v>61</v>
      </c>
      <c r="C264" s="47" t="s">
        <v>62</v>
      </c>
      <c r="D264" s="58" t="s">
        <v>147</v>
      </c>
      <c r="E264" s="61">
        <v>225451</v>
      </c>
      <c r="F264" s="63">
        <v>45035</v>
      </c>
      <c r="G264" s="63">
        <v>45096</v>
      </c>
      <c r="H264" s="63">
        <v>45096</v>
      </c>
      <c r="I264" s="61">
        <v>18000</v>
      </c>
      <c r="J264" s="58"/>
      <c r="L264">
        <f t="shared" si="9"/>
        <v>-61</v>
      </c>
      <c r="M264" s="54">
        <f t="shared" si="10"/>
        <v>-1098000</v>
      </c>
    </row>
    <row r="265" spans="1:13" x14ac:dyDescent="0.25">
      <c r="A265" s="47">
        <v>389</v>
      </c>
      <c r="B265" s="66" t="s">
        <v>61</v>
      </c>
      <c r="C265" s="47" t="s">
        <v>62</v>
      </c>
      <c r="D265" s="58" t="s">
        <v>147</v>
      </c>
      <c r="E265" s="61">
        <v>225376</v>
      </c>
      <c r="F265" s="63">
        <v>45034</v>
      </c>
      <c r="G265" s="63">
        <v>45064</v>
      </c>
      <c r="H265" s="63">
        <v>45096</v>
      </c>
      <c r="I265" s="61">
        <v>72000</v>
      </c>
      <c r="J265" s="58"/>
      <c r="L265">
        <f t="shared" si="9"/>
        <v>-30</v>
      </c>
      <c r="M265" s="54">
        <f t="shared" si="10"/>
        <v>-2160000</v>
      </c>
    </row>
    <row r="266" spans="1:13" x14ac:dyDescent="0.25">
      <c r="A266" s="47">
        <v>389</v>
      </c>
      <c r="B266" s="66" t="s">
        <v>61</v>
      </c>
      <c r="C266" s="47" t="s">
        <v>62</v>
      </c>
      <c r="D266" s="58" t="s">
        <v>147</v>
      </c>
      <c r="E266" s="61">
        <v>225376</v>
      </c>
      <c r="F266" s="63">
        <v>45034</v>
      </c>
      <c r="G266" s="63">
        <v>45096</v>
      </c>
      <c r="H266" s="63">
        <v>45096</v>
      </c>
      <c r="I266" s="61">
        <v>72000</v>
      </c>
      <c r="J266" s="58"/>
      <c r="L266">
        <f t="shared" si="9"/>
        <v>-62</v>
      </c>
      <c r="M266" s="54">
        <f t="shared" si="10"/>
        <v>-4464000</v>
      </c>
    </row>
    <row r="267" spans="1:13" x14ac:dyDescent="0.25">
      <c r="A267" s="47">
        <v>389</v>
      </c>
      <c r="B267" s="66" t="s">
        <v>61</v>
      </c>
      <c r="C267" s="47" t="s">
        <v>62</v>
      </c>
      <c r="D267" s="58" t="s">
        <v>133</v>
      </c>
      <c r="E267" s="61">
        <v>16132</v>
      </c>
      <c r="F267" s="63">
        <v>45051</v>
      </c>
      <c r="G267" s="63">
        <v>45100</v>
      </c>
      <c r="H267" s="63">
        <v>45096</v>
      </c>
      <c r="I267" s="61">
        <v>19038.009999999998</v>
      </c>
      <c r="J267" s="58"/>
      <c r="L267">
        <f t="shared" si="9"/>
        <v>-49</v>
      </c>
      <c r="M267" s="54">
        <f t="shared" si="10"/>
        <v>-932862.48999999987</v>
      </c>
    </row>
    <row r="268" spans="1:13" x14ac:dyDescent="0.25">
      <c r="A268" s="47">
        <v>389</v>
      </c>
      <c r="B268" s="66" t="s">
        <v>61</v>
      </c>
      <c r="C268" s="47" t="s">
        <v>62</v>
      </c>
      <c r="D268" s="58" t="s">
        <v>133</v>
      </c>
      <c r="E268" s="61">
        <v>16132</v>
      </c>
      <c r="F268" s="63">
        <v>45051</v>
      </c>
      <c r="G268" s="63">
        <v>45079</v>
      </c>
      <c r="H268" s="63">
        <v>45096</v>
      </c>
      <c r="I268" s="61">
        <v>19038.009999999998</v>
      </c>
      <c r="J268" s="58"/>
      <c r="L268">
        <f t="shared" si="9"/>
        <v>-28</v>
      </c>
      <c r="M268" s="54">
        <f t="shared" si="10"/>
        <v>-533064.27999999991</v>
      </c>
    </row>
    <row r="269" spans="1:13" x14ac:dyDescent="0.25">
      <c r="A269" s="47">
        <v>389</v>
      </c>
      <c r="B269" s="66" t="s">
        <v>61</v>
      </c>
      <c r="C269" s="47" t="s">
        <v>62</v>
      </c>
      <c r="D269" s="58" t="s">
        <v>133</v>
      </c>
      <c r="E269" s="61">
        <v>16132</v>
      </c>
      <c r="F269" s="63">
        <v>45051</v>
      </c>
      <c r="G269" s="63">
        <v>45086</v>
      </c>
      <c r="H269" s="63">
        <v>45096</v>
      </c>
      <c r="I269" s="61">
        <v>19038.009999999998</v>
      </c>
      <c r="J269" s="58"/>
      <c r="L269">
        <f t="shared" si="9"/>
        <v>-35</v>
      </c>
      <c r="M269" s="54">
        <f t="shared" si="10"/>
        <v>-666330.35</v>
      </c>
    </row>
    <row r="270" spans="1:13" x14ac:dyDescent="0.25">
      <c r="A270" s="47">
        <v>389</v>
      </c>
      <c r="B270" s="66" t="s">
        <v>61</v>
      </c>
      <c r="C270" s="47" t="s">
        <v>62</v>
      </c>
      <c r="D270" s="58" t="s">
        <v>133</v>
      </c>
      <c r="E270" s="61">
        <v>16132</v>
      </c>
      <c r="F270" s="63">
        <v>45051</v>
      </c>
      <c r="G270" s="63">
        <v>45093</v>
      </c>
      <c r="H270" s="63">
        <v>45096</v>
      </c>
      <c r="I270" s="61">
        <v>19038.009999999998</v>
      </c>
      <c r="J270" s="58"/>
      <c r="L270">
        <f t="shared" si="9"/>
        <v>-42</v>
      </c>
      <c r="M270" s="54">
        <f t="shared" si="10"/>
        <v>-799596.41999999993</v>
      </c>
    </row>
    <row r="271" spans="1:13" x14ac:dyDescent="0.25">
      <c r="A271" s="47">
        <v>389</v>
      </c>
      <c r="B271" s="66" t="s">
        <v>61</v>
      </c>
      <c r="C271" s="47" t="s">
        <v>62</v>
      </c>
      <c r="D271" s="58" t="s">
        <v>133</v>
      </c>
      <c r="E271" s="61">
        <v>16116</v>
      </c>
      <c r="F271" s="63">
        <v>45050</v>
      </c>
      <c r="G271" s="63">
        <v>45092</v>
      </c>
      <c r="H271" s="63">
        <v>45096</v>
      </c>
      <c r="I271" s="61">
        <v>67263.360000000001</v>
      </c>
      <c r="J271" s="58"/>
      <c r="L271">
        <f t="shared" si="9"/>
        <v>-42</v>
      </c>
      <c r="M271" s="54">
        <f t="shared" si="10"/>
        <v>-2825061.12</v>
      </c>
    </row>
    <row r="272" spans="1:13" x14ac:dyDescent="0.25">
      <c r="A272" s="47">
        <v>389</v>
      </c>
      <c r="B272" s="66" t="s">
        <v>61</v>
      </c>
      <c r="C272" s="47" t="s">
        <v>62</v>
      </c>
      <c r="D272" s="58" t="s">
        <v>133</v>
      </c>
      <c r="E272" s="61">
        <v>16116</v>
      </c>
      <c r="F272" s="63">
        <v>45050</v>
      </c>
      <c r="G272" s="63">
        <v>45099</v>
      </c>
      <c r="H272" s="63">
        <v>45096</v>
      </c>
      <c r="I272" s="61">
        <v>67263.360000000001</v>
      </c>
      <c r="J272" s="58"/>
      <c r="L272">
        <f t="shared" si="9"/>
        <v>-49</v>
      </c>
      <c r="M272" s="54">
        <f t="shared" si="10"/>
        <v>-3295904.64</v>
      </c>
    </row>
    <row r="273" spans="1:13" x14ac:dyDescent="0.25">
      <c r="A273" s="47">
        <v>389</v>
      </c>
      <c r="B273" s="66" t="s">
        <v>61</v>
      </c>
      <c r="C273" s="47" t="s">
        <v>62</v>
      </c>
      <c r="D273" s="58" t="s">
        <v>133</v>
      </c>
      <c r="E273" s="61">
        <v>16116</v>
      </c>
      <c r="F273" s="63">
        <v>45050</v>
      </c>
      <c r="G273" s="63">
        <v>45078</v>
      </c>
      <c r="H273" s="63">
        <v>45096</v>
      </c>
      <c r="I273" s="61">
        <v>67263.360000000001</v>
      </c>
      <c r="J273" s="58"/>
      <c r="L273">
        <f t="shared" si="9"/>
        <v>-28</v>
      </c>
      <c r="M273" s="54">
        <f t="shared" si="10"/>
        <v>-1883374.08</v>
      </c>
    </row>
    <row r="274" spans="1:13" x14ac:dyDescent="0.25">
      <c r="A274" s="47">
        <v>389</v>
      </c>
      <c r="B274" s="66" t="s">
        <v>61</v>
      </c>
      <c r="C274" s="47" t="s">
        <v>62</v>
      </c>
      <c r="D274" s="58" t="s">
        <v>133</v>
      </c>
      <c r="E274" s="61">
        <v>16116</v>
      </c>
      <c r="F274" s="63">
        <v>45050</v>
      </c>
      <c r="G274" s="63">
        <v>45085</v>
      </c>
      <c r="H274" s="63">
        <v>45096</v>
      </c>
      <c r="I274" s="61">
        <v>67263.360000000001</v>
      </c>
      <c r="J274" s="58"/>
      <c r="L274">
        <f t="shared" si="9"/>
        <v>-35</v>
      </c>
      <c r="M274" s="54">
        <f t="shared" si="10"/>
        <v>-2354217.6</v>
      </c>
    </row>
    <row r="275" spans="1:13" x14ac:dyDescent="0.25">
      <c r="A275" s="47">
        <v>389</v>
      </c>
      <c r="B275" s="66" t="s">
        <v>61</v>
      </c>
      <c r="C275" s="47" t="s">
        <v>62</v>
      </c>
      <c r="D275" s="58" t="s">
        <v>150</v>
      </c>
      <c r="E275" s="61">
        <v>1643</v>
      </c>
      <c r="F275" s="63">
        <v>45071</v>
      </c>
      <c r="G275" s="63">
        <v>45101</v>
      </c>
      <c r="H275" s="63">
        <v>45103</v>
      </c>
      <c r="I275" s="61">
        <v>25</v>
      </c>
      <c r="J275" s="58"/>
      <c r="L275">
        <f t="shared" si="9"/>
        <v>-30</v>
      </c>
      <c r="M275" s="54">
        <f t="shared" si="10"/>
        <v>-750</v>
      </c>
    </row>
    <row r="276" spans="1:13" x14ac:dyDescent="0.25">
      <c r="A276" s="47">
        <v>389</v>
      </c>
      <c r="B276" s="66" t="s">
        <v>61</v>
      </c>
      <c r="C276" s="47" t="s">
        <v>62</v>
      </c>
      <c r="D276" s="58" t="s">
        <v>134</v>
      </c>
      <c r="E276" s="61">
        <v>2599636</v>
      </c>
      <c r="F276" s="63">
        <v>45068</v>
      </c>
      <c r="G276" s="63">
        <v>45103</v>
      </c>
      <c r="H276" s="63">
        <v>45103</v>
      </c>
      <c r="I276" s="61">
        <v>401.28</v>
      </c>
      <c r="J276" s="58"/>
      <c r="L276">
        <f t="shared" si="9"/>
        <v>-35</v>
      </c>
      <c r="M276" s="54">
        <f t="shared" si="10"/>
        <v>-14044.8</v>
      </c>
    </row>
    <row r="277" spans="1:13" x14ac:dyDescent="0.25">
      <c r="A277" s="47">
        <v>389</v>
      </c>
      <c r="B277" s="66" t="s">
        <v>61</v>
      </c>
      <c r="C277" s="47" t="s">
        <v>62</v>
      </c>
      <c r="D277" s="58" t="s">
        <v>174</v>
      </c>
      <c r="E277" s="61">
        <v>35162</v>
      </c>
      <c r="F277" s="63">
        <v>45071</v>
      </c>
      <c r="G277" s="63">
        <v>45102</v>
      </c>
      <c r="H277" s="63">
        <v>45103</v>
      </c>
      <c r="I277" s="61">
        <v>410</v>
      </c>
      <c r="J277" s="58"/>
      <c r="L277">
        <f t="shared" si="9"/>
        <v>-31</v>
      </c>
      <c r="M277" s="54">
        <f t="shared" si="10"/>
        <v>-12710</v>
      </c>
    </row>
    <row r="278" spans="1:13" x14ac:dyDescent="0.25">
      <c r="A278" s="47">
        <v>389</v>
      </c>
      <c r="B278" s="66" t="s">
        <v>61</v>
      </c>
      <c r="C278" s="47" t="s">
        <v>62</v>
      </c>
      <c r="D278" s="58" t="s">
        <v>150</v>
      </c>
      <c r="E278" s="61">
        <v>12630</v>
      </c>
      <c r="F278" s="63">
        <v>45071</v>
      </c>
      <c r="G278" s="63">
        <v>45101</v>
      </c>
      <c r="H278" s="63">
        <v>45103</v>
      </c>
      <c r="I278" s="61">
        <v>410.36</v>
      </c>
      <c r="J278" s="58"/>
      <c r="L278">
        <f t="shared" si="9"/>
        <v>-30</v>
      </c>
      <c r="M278" s="54">
        <f t="shared" si="10"/>
        <v>-12310.800000000001</v>
      </c>
    </row>
    <row r="279" spans="1:13" x14ac:dyDescent="0.25">
      <c r="A279" s="47">
        <v>389</v>
      </c>
      <c r="B279" s="66" t="s">
        <v>61</v>
      </c>
      <c r="C279" s="47" t="s">
        <v>62</v>
      </c>
      <c r="D279" s="58" t="s">
        <v>135</v>
      </c>
      <c r="E279" s="61">
        <v>36681</v>
      </c>
      <c r="F279" s="63">
        <v>45069</v>
      </c>
      <c r="G279" s="63">
        <v>45102</v>
      </c>
      <c r="H279" s="63">
        <v>45103</v>
      </c>
      <c r="I279" s="61">
        <v>682.2</v>
      </c>
      <c r="J279" s="58"/>
      <c r="L279">
        <f t="shared" si="9"/>
        <v>-33</v>
      </c>
      <c r="M279" s="54">
        <f t="shared" si="10"/>
        <v>-22512.600000000002</v>
      </c>
    </row>
    <row r="280" spans="1:13" x14ac:dyDescent="0.25">
      <c r="A280" s="47">
        <v>389</v>
      </c>
      <c r="B280" s="66" t="s">
        <v>61</v>
      </c>
      <c r="C280" s="47" t="s">
        <v>62</v>
      </c>
      <c r="D280" s="58" t="s">
        <v>155</v>
      </c>
      <c r="E280" s="61">
        <v>6191</v>
      </c>
      <c r="F280" s="63">
        <v>45069</v>
      </c>
      <c r="G280" s="63">
        <v>45101</v>
      </c>
      <c r="H280" s="63">
        <v>45103</v>
      </c>
      <c r="I280" s="61">
        <v>2550</v>
      </c>
      <c r="J280" s="58"/>
      <c r="L280">
        <f t="shared" si="9"/>
        <v>-32</v>
      </c>
      <c r="M280" s="54">
        <f t="shared" si="10"/>
        <v>-81600</v>
      </c>
    </row>
    <row r="281" spans="1:13" x14ac:dyDescent="0.25">
      <c r="A281" s="47">
        <v>389</v>
      </c>
      <c r="B281" s="66" t="s">
        <v>61</v>
      </c>
      <c r="C281" s="47" t="s">
        <v>62</v>
      </c>
      <c r="D281" s="58" t="s">
        <v>155</v>
      </c>
      <c r="E281" s="61">
        <v>6199</v>
      </c>
      <c r="F281" s="63">
        <v>45070</v>
      </c>
      <c r="G281" s="63">
        <v>45102</v>
      </c>
      <c r="H281" s="63">
        <v>45103</v>
      </c>
      <c r="I281" s="61">
        <v>2550</v>
      </c>
      <c r="J281" s="58"/>
      <c r="L281">
        <f t="shared" si="9"/>
        <v>-32</v>
      </c>
      <c r="M281" s="54">
        <f t="shared" si="10"/>
        <v>-81600</v>
      </c>
    </row>
    <row r="282" spans="1:13" x14ac:dyDescent="0.25">
      <c r="A282" s="47">
        <v>389</v>
      </c>
      <c r="B282" s="66" t="s">
        <v>61</v>
      </c>
      <c r="C282" s="47" t="s">
        <v>62</v>
      </c>
      <c r="D282" s="58" t="s">
        <v>155</v>
      </c>
      <c r="E282" s="61">
        <v>6205</v>
      </c>
      <c r="F282" s="63">
        <v>45071</v>
      </c>
      <c r="G282" s="63">
        <v>45103</v>
      </c>
      <c r="H282" s="63">
        <v>45103</v>
      </c>
      <c r="I282" s="61">
        <v>2550</v>
      </c>
      <c r="J282" s="58"/>
      <c r="L282">
        <f t="shared" si="9"/>
        <v>-32</v>
      </c>
      <c r="M282" s="54">
        <f t="shared" si="10"/>
        <v>-81600</v>
      </c>
    </row>
    <row r="283" spans="1:13" x14ac:dyDescent="0.25">
      <c r="A283" s="47">
        <v>389</v>
      </c>
      <c r="B283" s="66" t="s">
        <v>61</v>
      </c>
      <c r="C283" s="47" t="s">
        <v>62</v>
      </c>
      <c r="D283" s="58" t="s">
        <v>155</v>
      </c>
      <c r="E283" s="61">
        <v>6106</v>
      </c>
      <c r="F283" s="63">
        <v>45040</v>
      </c>
      <c r="G283" s="63">
        <v>45071</v>
      </c>
      <c r="H283" s="63">
        <v>45103</v>
      </c>
      <c r="I283" s="61">
        <v>2567</v>
      </c>
      <c r="J283" s="58"/>
      <c r="L283">
        <f t="shared" si="9"/>
        <v>-31</v>
      </c>
      <c r="M283" s="54">
        <f t="shared" si="10"/>
        <v>-79577</v>
      </c>
    </row>
    <row r="284" spans="1:13" x14ac:dyDescent="0.25">
      <c r="A284" s="47">
        <v>389</v>
      </c>
      <c r="B284" s="66" t="s">
        <v>61</v>
      </c>
      <c r="C284" s="47" t="s">
        <v>62</v>
      </c>
      <c r="D284" s="58" t="s">
        <v>155</v>
      </c>
      <c r="E284" s="61">
        <v>6106</v>
      </c>
      <c r="F284" s="63">
        <v>45040</v>
      </c>
      <c r="G284" s="63">
        <v>45101</v>
      </c>
      <c r="H284" s="63">
        <v>45103</v>
      </c>
      <c r="I284" s="61">
        <v>2567</v>
      </c>
      <c r="J284" s="58"/>
      <c r="L284">
        <f t="shared" si="9"/>
        <v>-61</v>
      </c>
      <c r="M284" s="54">
        <f t="shared" si="10"/>
        <v>-156587</v>
      </c>
    </row>
    <row r="285" spans="1:13" x14ac:dyDescent="0.25">
      <c r="A285" s="47">
        <v>389</v>
      </c>
      <c r="B285" s="66" t="s">
        <v>61</v>
      </c>
      <c r="C285" s="47" t="s">
        <v>62</v>
      </c>
      <c r="D285" s="58" t="s">
        <v>174</v>
      </c>
      <c r="E285" s="61">
        <v>59346</v>
      </c>
      <c r="F285" s="63">
        <v>45071</v>
      </c>
      <c r="G285" s="63">
        <v>45102</v>
      </c>
      <c r="H285" s="63">
        <v>45103</v>
      </c>
      <c r="I285" s="61">
        <v>3980</v>
      </c>
      <c r="J285" s="58"/>
      <c r="L285">
        <f t="shared" si="9"/>
        <v>-31</v>
      </c>
      <c r="M285" s="54">
        <f t="shared" si="10"/>
        <v>-123380</v>
      </c>
    </row>
    <row r="286" spans="1:13" x14ac:dyDescent="0.25">
      <c r="A286" s="47">
        <v>389</v>
      </c>
      <c r="B286" s="66" t="s">
        <v>61</v>
      </c>
      <c r="C286" s="47" t="s">
        <v>62</v>
      </c>
      <c r="D286" s="58" t="s">
        <v>157</v>
      </c>
      <c r="E286" s="61">
        <v>190549</v>
      </c>
      <c r="F286" s="63">
        <v>45043</v>
      </c>
      <c r="G286" s="63">
        <v>45073</v>
      </c>
      <c r="H286" s="63">
        <v>45103</v>
      </c>
      <c r="I286" s="61">
        <v>4750.16</v>
      </c>
      <c r="J286" s="58"/>
      <c r="L286">
        <f t="shared" si="9"/>
        <v>-30</v>
      </c>
      <c r="M286" s="54">
        <f t="shared" si="10"/>
        <v>-142504.79999999999</v>
      </c>
    </row>
    <row r="287" spans="1:13" x14ac:dyDescent="0.25">
      <c r="A287" s="47">
        <v>389</v>
      </c>
      <c r="B287" s="66" t="s">
        <v>61</v>
      </c>
      <c r="C287" s="47" t="s">
        <v>62</v>
      </c>
      <c r="D287" s="58" t="s">
        <v>157</v>
      </c>
      <c r="E287" s="61">
        <v>190549</v>
      </c>
      <c r="F287" s="63">
        <v>45043</v>
      </c>
      <c r="G287" s="63">
        <v>45103</v>
      </c>
      <c r="H287" s="63">
        <v>45103</v>
      </c>
      <c r="I287" s="61">
        <v>4750.16</v>
      </c>
      <c r="J287" s="58"/>
      <c r="L287">
        <f t="shared" si="9"/>
        <v>-60</v>
      </c>
      <c r="M287" s="54">
        <f t="shared" si="10"/>
        <v>-285009.59999999998</v>
      </c>
    </row>
    <row r="288" spans="1:13" x14ac:dyDescent="0.25">
      <c r="A288" s="47">
        <v>389</v>
      </c>
      <c r="B288" s="66" t="s">
        <v>61</v>
      </c>
      <c r="C288" s="47" t="s">
        <v>62</v>
      </c>
      <c r="D288" s="58" t="s">
        <v>67</v>
      </c>
      <c r="E288" s="61">
        <v>20166</v>
      </c>
      <c r="F288" s="63">
        <v>45069</v>
      </c>
      <c r="G288" s="63">
        <v>45102</v>
      </c>
      <c r="H288" s="63">
        <v>45103</v>
      </c>
      <c r="I288" s="61">
        <v>6900</v>
      </c>
      <c r="J288" s="58"/>
      <c r="L288">
        <f t="shared" si="9"/>
        <v>-33</v>
      </c>
      <c r="M288" s="54">
        <f t="shared" si="10"/>
        <v>-227700</v>
      </c>
    </row>
    <row r="289" spans="1:13" x14ac:dyDescent="0.25">
      <c r="A289" s="47">
        <v>389</v>
      </c>
      <c r="B289" s="66" t="s">
        <v>61</v>
      </c>
      <c r="C289" s="47" t="s">
        <v>62</v>
      </c>
      <c r="D289" s="58" t="s">
        <v>78</v>
      </c>
      <c r="E289" s="61">
        <v>246823</v>
      </c>
      <c r="F289" s="63">
        <v>45082</v>
      </c>
      <c r="G289" s="63">
        <v>45103</v>
      </c>
      <c r="H289" s="63">
        <v>45103</v>
      </c>
      <c r="I289" s="61">
        <v>7806.4</v>
      </c>
      <c r="J289" s="58"/>
      <c r="L289">
        <f t="shared" ref="L289:L312" si="11">F289-G289</f>
        <v>-21</v>
      </c>
      <c r="M289" s="54">
        <f t="shared" si="10"/>
        <v>-163934.39999999999</v>
      </c>
    </row>
    <row r="290" spans="1:13" x14ac:dyDescent="0.25">
      <c r="A290" s="47">
        <v>389</v>
      </c>
      <c r="B290" s="66" t="s">
        <v>61</v>
      </c>
      <c r="C290" s="47" t="s">
        <v>62</v>
      </c>
      <c r="D290" s="58" t="s">
        <v>78</v>
      </c>
      <c r="E290" s="61">
        <v>246822</v>
      </c>
      <c r="F290" s="63">
        <v>45082</v>
      </c>
      <c r="G290" s="63">
        <v>45103</v>
      </c>
      <c r="H290" s="63">
        <v>45103</v>
      </c>
      <c r="I290" s="61">
        <v>7806.4</v>
      </c>
      <c r="J290" s="58"/>
      <c r="L290">
        <f t="shared" si="11"/>
        <v>-21</v>
      </c>
      <c r="M290" s="54">
        <f t="shared" si="10"/>
        <v>-163934.39999999999</v>
      </c>
    </row>
    <row r="291" spans="1:13" x14ac:dyDescent="0.25">
      <c r="A291" s="47">
        <v>389</v>
      </c>
      <c r="B291" s="66" t="s">
        <v>61</v>
      </c>
      <c r="C291" s="47" t="s">
        <v>62</v>
      </c>
      <c r="D291" s="58" t="s">
        <v>78</v>
      </c>
      <c r="E291" s="61">
        <v>246826</v>
      </c>
      <c r="F291" s="63">
        <v>45082</v>
      </c>
      <c r="G291" s="63">
        <v>45103</v>
      </c>
      <c r="H291" s="63">
        <v>45103</v>
      </c>
      <c r="I291" s="61">
        <v>7806.4</v>
      </c>
      <c r="J291" s="58"/>
      <c r="L291">
        <f t="shared" si="11"/>
        <v>-21</v>
      </c>
      <c r="M291" s="54">
        <f t="shared" si="10"/>
        <v>-163934.39999999999</v>
      </c>
    </row>
    <row r="292" spans="1:13" x14ac:dyDescent="0.25">
      <c r="A292" s="47">
        <v>389</v>
      </c>
      <c r="B292" s="66" t="s">
        <v>61</v>
      </c>
      <c r="C292" s="47" t="s">
        <v>62</v>
      </c>
      <c r="D292" s="58" t="s">
        <v>142</v>
      </c>
      <c r="E292" s="61">
        <v>97735</v>
      </c>
      <c r="F292" s="63">
        <v>45072</v>
      </c>
      <c r="G292" s="63">
        <v>45103</v>
      </c>
      <c r="H292" s="63">
        <v>45103</v>
      </c>
      <c r="I292" s="61">
        <v>14605.5</v>
      </c>
      <c r="J292" s="58"/>
      <c r="L292">
        <f t="shared" si="11"/>
        <v>-31</v>
      </c>
      <c r="M292" s="54">
        <f t="shared" si="10"/>
        <v>-452770.5</v>
      </c>
    </row>
    <row r="293" spans="1:13" x14ac:dyDescent="0.25">
      <c r="A293" s="47">
        <v>389</v>
      </c>
      <c r="B293" s="66" t="s">
        <v>61</v>
      </c>
      <c r="C293" s="47" t="s">
        <v>62</v>
      </c>
      <c r="D293" s="58" t="s">
        <v>77</v>
      </c>
      <c r="E293" s="61">
        <v>139</v>
      </c>
      <c r="F293" s="63">
        <v>45098</v>
      </c>
      <c r="G293" s="63">
        <v>45102</v>
      </c>
      <c r="H293" s="63">
        <v>45103</v>
      </c>
      <c r="I293" s="61">
        <v>110271.8</v>
      </c>
      <c r="J293" s="58"/>
      <c r="L293">
        <f t="shared" si="11"/>
        <v>-4</v>
      </c>
      <c r="M293" s="54">
        <f t="shared" si="10"/>
        <v>-441087.2</v>
      </c>
    </row>
    <row r="294" spans="1:13" x14ac:dyDescent="0.25">
      <c r="A294" s="47">
        <v>389</v>
      </c>
      <c r="B294" s="66" t="s">
        <v>61</v>
      </c>
      <c r="C294" s="47" t="s">
        <v>62</v>
      </c>
      <c r="D294" s="58" t="s">
        <v>65</v>
      </c>
      <c r="E294" s="61">
        <v>36126</v>
      </c>
      <c r="F294" s="63">
        <v>45092</v>
      </c>
      <c r="G294" s="63">
        <v>45107</v>
      </c>
      <c r="H294" s="63">
        <v>45103</v>
      </c>
      <c r="I294" s="61">
        <v>11872.18</v>
      </c>
      <c r="J294" s="58"/>
      <c r="L294">
        <f t="shared" si="11"/>
        <v>-15</v>
      </c>
      <c r="M294" s="54">
        <f t="shared" si="10"/>
        <v>-178082.7</v>
      </c>
    </row>
    <row r="295" spans="1:13" x14ac:dyDescent="0.25">
      <c r="A295" s="47">
        <v>389</v>
      </c>
      <c r="B295" s="66" t="s">
        <v>61</v>
      </c>
      <c r="C295" s="47" t="s">
        <v>62</v>
      </c>
      <c r="D295" s="58" t="s">
        <v>66</v>
      </c>
      <c r="E295" s="61">
        <v>10945</v>
      </c>
      <c r="F295" s="63">
        <v>45084</v>
      </c>
      <c r="G295" s="63">
        <v>45107</v>
      </c>
      <c r="H295" s="63">
        <v>45103</v>
      </c>
      <c r="I295" s="61">
        <v>899.75</v>
      </c>
      <c r="J295" s="58"/>
      <c r="L295">
        <f t="shared" si="11"/>
        <v>-23</v>
      </c>
      <c r="M295" s="54">
        <f t="shared" si="10"/>
        <v>-20694.25</v>
      </c>
    </row>
    <row r="296" spans="1:13" x14ac:dyDescent="0.25">
      <c r="A296" s="47">
        <v>389</v>
      </c>
      <c r="B296" s="66" t="s">
        <v>61</v>
      </c>
      <c r="C296" s="47" t="s">
        <v>62</v>
      </c>
      <c r="D296" s="58" t="s">
        <v>66</v>
      </c>
      <c r="E296" s="61">
        <v>10952</v>
      </c>
      <c r="F296" s="63">
        <v>45084</v>
      </c>
      <c r="G296" s="63">
        <v>45107</v>
      </c>
      <c r="H296" s="63">
        <v>45103</v>
      </c>
      <c r="I296" s="61">
        <v>825.56</v>
      </c>
      <c r="J296" s="58"/>
      <c r="L296">
        <f t="shared" si="11"/>
        <v>-23</v>
      </c>
      <c r="M296" s="54">
        <f t="shared" si="10"/>
        <v>-18987.879999999997</v>
      </c>
    </row>
    <row r="297" spans="1:13" x14ac:dyDescent="0.25">
      <c r="A297" s="47">
        <v>389</v>
      </c>
      <c r="B297" s="66" t="s">
        <v>61</v>
      </c>
      <c r="C297" s="47" t="s">
        <v>62</v>
      </c>
      <c r="D297" s="58" t="s">
        <v>66</v>
      </c>
      <c r="E297" s="61">
        <v>10954</v>
      </c>
      <c r="F297" s="63">
        <v>45084</v>
      </c>
      <c r="G297" s="63">
        <v>45107</v>
      </c>
      <c r="H297" s="63">
        <v>45103</v>
      </c>
      <c r="I297" s="61">
        <v>343.4</v>
      </c>
      <c r="J297" s="58"/>
      <c r="L297">
        <f t="shared" si="11"/>
        <v>-23</v>
      </c>
      <c r="M297" s="54">
        <f t="shared" si="10"/>
        <v>-7898.2</v>
      </c>
    </row>
    <row r="298" spans="1:13" x14ac:dyDescent="0.25">
      <c r="A298" s="47">
        <v>389</v>
      </c>
      <c r="B298" s="66" t="s">
        <v>61</v>
      </c>
      <c r="C298" s="47" t="s">
        <v>62</v>
      </c>
      <c r="D298" s="58" t="s">
        <v>66</v>
      </c>
      <c r="E298" s="61">
        <v>10976</v>
      </c>
      <c r="F298" s="63">
        <v>45085</v>
      </c>
      <c r="G298" s="63">
        <v>45107</v>
      </c>
      <c r="H298" s="63">
        <v>45103</v>
      </c>
      <c r="I298" s="61">
        <v>1069.27</v>
      </c>
      <c r="J298" s="58"/>
      <c r="L298">
        <f t="shared" si="11"/>
        <v>-22</v>
      </c>
      <c r="M298" s="54">
        <f t="shared" si="10"/>
        <v>-23523.94</v>
      </c>
    </row>
    <row r="299" spans="1:13" x14ac:dyDescent="0.25">
      <c r="A299" s="47">
        <v>389</v>
      </c>
      <c r="B299" s="66" t="s">
        <v>61</v>
      </c>
      <c r="C299" s="47" t="s">
        <v>62</v>
      </c>
      <c r="D299" s="58" t="s">
        <v>66</v>
      </c>
      <c r="E299" s="61">
        <v>10978</v>
      </c>
      <c r="F299" s="63">
        <v>45085</v>
      </c>
      <c r="G299" s="63">
        <v>45107</v>
      </c>
      <c r="H299" s="63">
        <v>45103</v>
      </c>
      <c r="I299" s="61">
        <v>1035.07</v>
      </c>
      <c r="J299" s="58"/>
      <c r="L299">
        <f t="shared" si="11"/>
        <v>-22</v>
      </c>
      <c r="M299" s="54">
        <f t="shared" si="10"/>
        <v>-22771.539999999997</v>
      </c>
    </row>
    <row r="300" spans="1:13" x14ac:dyDescent="0.25">
      <c r="A300" s="47">
        <v>389</v>
      </c>
      <c r="B300" s="66" t="s">
        <v>61</v>
      </c>
      <c r="C300" s="47" t="s">
        <v>62</v>
      </c>
      <c r="D300" s="58" t="s">
        <v>66</v>
      </c>
      <c r="E300" s="61">
        <v>10984</v>
      </c>
      <c r="F300" s="63">
        <v>45085</v>
      </c>
      <c r="G300" s="63">
        <v>45107</v>
      </c>
      <c r="H300" s="63">
        <v>45103</v>
      </c>
      <c r="I300" s="61">
        <v>925.04</v>
      </c>
      <c r="J300" s="58"/>
      <c r="L300">
        <f t="shared" si="11"/>
        <v>-22</v>
      </c>
      <c r="M300" s="54">
        <f t="shared" si="10"/>
        <v>-20350.879999999997</v>
      </c>
    </row>
    <row r="301" spans="1:13" x14ac:dyDescent="0.25">
      <c r="A301" s="47">
        <v>389</v>
      </c>
      <c r="B301" s="66" t="s">
        <v>61</v>
      </c>
      <c r="C301" s="47" t="s">
        <v>62</v>
      </c>
      <c r="D301" s="58" t="s">
        <v>66</v>
      </c>
      <c r="E301" s="61">
        <v>10986</v>
      </c>
      <c r="F301" s="63">
        <v>45085</v>
      </c>
      <c r="G301" s="63">
        <v>45107</v>
      </c>
      <c r="H301" s="63">
        <v>45103</v>
      </c>
      <c r="I301" s="61">
        <v>956.71</v>
      </c>
      <c r="J301" s="58"/>
      <c r="L301">
        <f t="shared" si="11"/>
        <v>-22</v>
      </c>
      <c r="M301" s="54">
        <f t="shared" si="10"/>
        <v>-21047.620000000003</v>
      </c>
    </row>
    <row r="302" spans="1:13" x14ac:dyDescent="0.25">
      <c r="A302" s="47">
        <v>389</v>
      </c>
      <c r="B302" s="66" t="s">
        <v>61</v>
      </c>
      <c r="C302" s="47" t="s">
        <v>62</v>
      </c>
      <c r="D302" s="58" t="s">
        <v>66</v>
      </c>
      <c r="E302" s="61">
        <v>10987</v>
      </c>
      <c r="F302" s="63">
        <v>45085</v>
      </c>
      <c r="G302" s="63">
        <v>45107</v>
      </c>
      <c r="H302" s="63">
        <v>45103</v>
      </c>
      <c r="I302" s="61">
        <v>287.39999999999998</v>
      </c>
      <c r="J302" s="58"/>
      <c r="L302">
        <f t="shared" si="11"/>
        <v>-22</v>
      </c>
      <c r="M302" s="54">
        <f t="shared" ref="M302:M324" si="12">L302*I302</f>
        <v>-6322.7999999999993</v>
      </c>
    </row>
    <row r="303" spans="1:13" x14ac:dyDescent="0.25">
      <c r="A303" s="47">
        <v>389</v>
      </c>
      <c r="B303" s="66" t="s">
        <v>61</v>
      </c>
      <c r="C303" s="47" t="s">
        <v>62</v>
      </c>
      <c r="D303" s="58" t="s">
        <v>66</v>
      </c>
      <c r="E303" s="61">
        <v>10943</v>
      </c>
      <c r="F303" s="63">
        <v>45084</v>
      </c>
      <c r="G303" s="63">
        <v>45107</v>
      </c>
      <c r="H303" s="63">
        <v>45103</v>
      </c>
      <c r="I303" s="61">
        <v>982.43</v>
      </c>
      <c r="J303" s="58"/>
      <c r="L303">
        <f t="shared" si="11"/>
        <v>-23</v>
      </c>
      <c r="M303" s="54">
        <f t="shared" si="12"/>
        <v>-22595.89</v>
      </c>
    </row>
    <row r="304" spans="1:13" x14ac:dyDescent="0.25">
      <c r="A304" s="47">
        <v>389</v>
      </c>
      <c r="B304" s="66" t="s">
        <v>61</v>
      </c>
      <c r="C304" s="47" t="s">
        <v>62</v>
      </c>
      <c r="D304" s="58" t="s">
        <v>66</v>
      </c>
      <c r="E304" s="61">
        <v>11089</v>
      </c>
      <c r="F304" s="63">
        <v>45089</v>
      </c>
      <c r="G304" s="63">
        <v>45107</v>
      </c>
      <c r="H304" s="63">
        <v>45103</v>
      </c>
      <c r="I304" s="61">
        <v>935.87</v>
      </c>
      <c r="J304" s="58"/>
      <c r="L304">
        <f t="shared" si="11"/>
        <v>-18</v>
      </c>
      <c r="M304" s="54">
        <f t="shared" si="12"/>
        <v>-16845.66</v>
      </c>
    </row>
    <row r="305" spans="1:13" x14ac:dyDescent="0.25">
      <c r="A305" s="47">
        <v>389</v>
      </c>
      <c r="B305" s="66" t="s">
        <v>61</v>
      </c>
      <c r="C305" s="47" t="s">
        <v>62</v>
      </c>
      <c r="D305" s="58" t="s">
        <v>66</v>
      </c>
      <c r="E305" s="61">
        <v>11191</v>
      </c>
      <c r="F305" s="63">
        <v>45092</v>
      </c>
      <c r="G305" s="63">
        <v>45107</v>
      </c>
      <c r="H305" s="63">
        <v>45103</v>
      </c>
      <c r="I305" s="61">
        <v>1080.29</v>
      </c>
      <c r="J305" s="58"/>
      <c r="L305">
        <f t="shared" si="11"/>
        <v>-15</v>
      </c>
      <c r="M305" s="54">
        <f t="shared" si="12"/>
        <v>-16204.349999999999</v>
      </c>
    </row>
    <row r="306" spans="1:13" x14ac:dyDescent="0.25">
      <c r="A306" s="47">
        <v>389</v>
      </c>
      <c r="B306" s="66" t="s">
        <v>61</v>
      </c>
      <c r="C306" s="47" t="s">
        <v>62</v>
      </c>
      <c r="D306" s="58" t="s">
        <v>66</v>
      </c>
      <c r="E306" s="61">
        <v>10707</v>
      </c>
      <c r="F306" s="63">
        <v>45078</v>
      </c>
      <c r="G306" s="63">
        <v>45107</v>
      </c>
      <c r="H306" s="63">
        <v>45103</v>
      </c>
      <c r="I306" s="61">
        <v>850.03</v>
      </c>
      <c r="J306" s="58"/>
      <c r="L306">
        <f t="shared" si="11"/>
        <v>-29</v>
      </c>
      <c r="M306" s="54">
        <f t="shared" si="12"/>
        <v>-24650.87</v>
      </c>
    </row>
    <row r="307" spans="1:13" x14ac:dyDescent="0.25">
      <c r="A307" s="47">
        <v>389</v>
      </c>
      <c r="B307" s="66" t="s">
        <v>61</v>
      </c>
      <c r="C307" s="47" t="s">
        <v>62</v>
      </c>
      <c r="D307" s="58" t="s">
        <v>66</v>
      </c>
      <c r="E307" s="61">
        <v>10708</v>
      </c>
      <c r="F307" s="63">
        <v>45078</v>
      </c>
      <c r="G307" s="63">
        <v>45107</v>
      </c>
      <c r="H307" s="63">
        <v>45103</v>
      </c>
      <c r="I307" s="61">
        <v>918</v>
      </c>
      <c r="J307" s="58"/>
      <c r="L307">
        <f t="shared" si="11"/>
        <v>-29</v>
      </c>
      <c r="M307" s="54">
        <f t="shared" si="12"/>
        <v>-26622</v>
      </c>
    </row>
    <row r="308" spans="1:13" x14ac:dyDescent="0.25">
      <c r="A308" s="47">
        <v>389</v>
      </c>
      <c r="B308" s="66" t="s">
        <v>61</v>
      </c>
      <c r="C308" s="47" t="s">
        <v>62</v>
      </c>
      <c r="D308" s="58" t="s">
        <v>66</v>
      </c>
      <c r="E308" s="67">
        <v>10721</v>
      </c>
      <c r="F308" s="68">
        <v>45078</v>
      </c>
      <c r="G308" s="68">
        <v>45107</v>
      </c>
      <c r="H308" s="68">
        <v>45103</v>
      </c>
      <c r="I308" s="61">
        <v>342.25</v>
      </c>
      <c r="J308" s="58"/>
      <c r="L308">
        <f t="shared" si="11"/>
        <v>-29</v>
      </c>
      <c r="M308" s="54">
        <f t="shared" si="12"/>
        <v>-9925.25</v>
      </c>
    </row>
    <row r="309" spans="1:13" x14ac:dyDescent="0.25">
      <c r="A309" s="47">
        <v>389</v>
      </c>
      <c r="B309" s="66" t="s">
        <v>61</v>
      </c>
      <c r="C309" s="47" t="s">
        <v>62</v>
      </c>
      <c r="D309" s="58" t="s">
        <v>66</v>
      </c>
      <c r="E309" s="61">
        <v>10728</v>
      </c>
      <c r="F309" s="63">
        <v>45078</v>
      </c>
      <c r="G309" s="63">
        <v>45107</v>
      </c>
      <c r="H309" s="63">
        <v>45103</v>
      </c>
      <c r="I309" s="61">
        <v>1021.66</v>
      </c>
      <c r="J309" s="58"/>
      <c r="L309">
        <f t="shared" si="11"/>
        <v>-29</v>
      </c>
      <c r="M309" s="54">
        <f t="shared" si="12"/>
        <v>-29628.14</v>
      </c>
    </row>
    <row r="310" spans="1:13" x14ac:dyDescent="0.25">
      <c r="A310" s="47">
        <v>389</v>
      </c>
      <c r="B310" s="66" t="s">
        <v>61</v>
      </c>
      <c r="C310" s="47" t="s">
        <v>62</v>
      </c>
      <c r="D310" s="58" t="s">
        <v>66</v>
      </c>
      <c r="E310" s="61">
        <v>10731</v>
      </c>
      <c r="F310" s="63">
        <v>45078</v>
      </c>
      <c r="G310" s="63">
        <v>45107</v>
      </c>
      <c r="H310" s="63">
        <v>45103</v>
      </c>
      <c r="I310" s="61">
        <v>1135.42</v>
      </c>
      <c r="J310" s="58"/>
      <c r="L310">
        <f t="shared" si="11"/>
        <v>-29</v>
      </c>
      <c r="M310" s="54">
        <f t="shared" si="12"/>
        <v>-32927.18</v>
      </c>
    </row>
    <row r="311" spans="1:13" x14ac:dyDescent="0.25">
      <c r="A311" s="47">
        <v>389</v>
      </c>
      <c r="B311" s="66" t="s">
        <v>61</v>
      </c>
      <c r="C311" s="47" t="s">
        <v>62</v>
      </c>
      <c r="D311" s="58" t="s">
        <v>66</v>
      </c>
      <c r="E311" s="61">
        <v>10732</v>
      </c>
      <c r="F311" s="63">
        <v>45078</v>
      </c>
      <c r="G311" s="63">
        <v>45107</v>
      </c>
      <c r="H311" s="63">
        <v>45103</v>
      </c>
      <c r="I311" s="61">
        <v>1105.58</v>
      </c>
      <c r="J311" s="58"/>
      <c r="L311">
        <f t="shared" si="11"/>
        <v>-29</v>
      </c>
      <c r="M311" s="54">
        <f t="shared" si="12"/>
        <v>-32061.82</v>
      </c>
    </row>
    <row r="312" spans="1:13" x14ac:dyDescent="0.25">
      <c r="A312" s="47">
        <v>389</v>
      </c>
      <c r="B312" s="66" t="s">
        <v>61</v>
      </c>
      <c r="C312" s="47" t="s">
        <v>62</v>
      </c>
      <c r="D312" s="58" t="s">
        <v>66</v>
      </c>
      <c r="E312" s="61">
        <v>10735</v>
      </c>
      <c r="F312" s="63">
        <v>45078</v>
      </c>
      <c r="G312" s="63">
        <v>45107</v>
      </c>
      <c r="H312" s="63">
        <v>45103</v>
      </c>
      <c r="I312" s="61">
        <v>785.61</v>
      </c>
      <c r="J312" s="58"/>
      <c r="L312">
        <f t="shared" si="11"/>
        <v>-29</v>
      </c>
      <c r="M312" s="54">
        <f t="shared" si="12"/>
        <v>-22782.69</v>
      </c>
    </row>
    <row r="313" spans="1:13" x14ac:dyDescent="0.25">
      <c r="A313" s="47">
        <v>389</v>
      </c>
      <c r="B313" s="66" t="s">
        <v>61</v>
      </c>
      <c r="C313" s="47" t="s">
        <v>62</v>
      </c>
      <c r="D313" s="58" t="s">
        <v>66</v>
      </c>
      <c r="E313" s="61">
        <v>10755</v>
      </c>
      <c r="F313" s="63">
        <v>45079</v>
      </c>
      <c r="G313" s="63">
        <v>45107</v>
      </c>
      <c r="H313" s="63">
        <v>45103</v>
      </c>
      <c r="I313" s="61">
        <v>1015.58</v>
      </c>
      <c r="J313" s="58"/>
      <c r="L313">
        <f t="shared" ref="L313:L368" si="13">F313-G313</f>
        <v>-28</v>
      </c>
      <c r="M313" s="54">
        <f t="shared" si="12"/>
        <v>-28436.240000000002</v>
      </c>
    </row>
    <row r="314" spans="1:13" x14ac:dyDescent="0.25">
      <c r="A314" s="47">
        <v>389</v>
      </c>
      <c r="B314" s="66" t="s">
        <v>61</v>
      </c>
      <c r="C314" s="47" t="s">
        <v>62</v>
      </c>
      <c r="D314" s="58" t="s">
        <v>66</v>
      </c>
      <c r="E314" s="61">
        <v>10797</v>
      </c>
      <c r="F314" s="63">
        <v>45080</v>
      </c>
      <c r="G314" s="63">
        <v>45107</v>
      </c>
      <c r="H314" s="63">
        <v>45103</v>
      </c>
      <c r="I314" s="61">
        <v>826.51</v>
      </c>
      <c r="J314" s="58"/>
      <c r="L314">
        <f t="shared" si="13"/>
        <v>-27</v>
      </c>
      <c r="M314" s="54">
        <f t="shared" si="12"/>
        <v>-22315.77</v>
      </c>
    </row>
    <row r="315" spans="1:13" x14ac:dyDescent="0.25">
      <c r="A315" s="47">
        <v>389</v>
      </c>
      <c r="B315" s="66" t="s">
        <v>61</v>
      </c>
      <c r="C315" s="47" t="s">
        <v>62</v>
      </c>
      <c r="D315" s="58" t="s">
        <v>66</v>
      </c>
      <c r="E315" s="61">
        <v>10802</v>
      </c>
      <c r="F315" s="63">
        <v>45080</v>
      </c>
      <c r="G315" s="63">
        <v>45107</v>
      </c>
      <c r="H315" s="63">
        <v>45103</v>
      </c>
      <c r="I315" s="61">
        <v>975.48</v>
      </c>
      <c r="J315" s="58"/>
      <c r="L315">
        <f t="shared" si="13"/>
        <v>-27</v>
      </c>
      <c r="M315" s="54">
        <f t="shared" si="12"/>
        <v>-26337.96</v>
      </c>
    </row>
    <row r="316" spans="1:13" x14ac:dyDescent="0.25">
      <c r="A316" s="47">
        <v>389</v>
      </c>
      <c r="B316" s="66" t="s">
        <v>61</v>
      </c>
      <c r="C316" s="47" t="s">
        <v>62</v>
      </c>
      <c r="D316" s="58" t="s">
        <v>66</v>
      </c>
      <c r="E316" s="61">
        <v>10803</v>
      </c>
      <c r="F316" s="63">
        <v>45080</v>
      </c>
      <c r="G316" s="63">
        <v>45107</v>
      </c>
      <c r="H316" s="63">
        <v>45103</v>
      </c>
      <c r="I316" s="61">
        <v>907.9</v>
      </c>
      <c r="J316" s="58"/>
      <c r="L316">
        <f t="shared" si="13"/>
        <v>-27</v>
      </c>
      <c r="M316" s="54">
        <f t="shared" si="12"/>
        <v>-24513.3</v>
      </c>
    </row>
    <row r="317" spans="1:13" x14ac:dyDescent="0.25">
      <c r="A317" s="47">
        <v>389</v>
      </c>
      <c r="B317" s="66" t="s">
        <v>61</v>
      </c>
      <c r="C317" s="47" t="s">
        <v>62</v>
      </c>
      <c r="D317" s="58" t="s">
        <v>66</v>
      </c>
      <c r="E317" s="61">
        <v>10804</v>
      </c>
      <c r="F317" s="63">
        <v>45080</v>
      </c>
      <c r="G317" s="63">
        <v>45107</v>
      </c>
      <c r="H317" s="63">
        <v>45103</v>
      </c>
      <c r="I317" s="61">
        <v>887.01</v>
      </c>
      <c r="J317" s="58"/>
      <c r="L317">
        <f t="shared" si="13"/>
        <v>-27</v>
      </c>
      <c r="M317" s="54">
        <f t="shared" si="12"/>
        <v>-23949.27</v>
      </c>
    </row>
    <row r="318" spans="1:13" x14ac:dyDescent="0.25">
      <c r="A318" s="47">
        <v>389</v>
      </c>
      <c r="B318" s="66" t="s">
        <v>61</v>
      </c>
      <c r="C318" s="47" t="s">
        <v>62</v>
      </c>
      <c r="D318" s="58" t="s">
        <v>66</v>
      </c>
      <c r="E318" s="61">
        <v>10805</v>
      </c>
      <c r="F318" s="63">
        <v>45080</v>
      </c>
      <c r="G318" s="63">
        <v>45107</v>
      </c>
      <c r="H318" s="63">
        <v>45103</v>
      </c>
      <c r="I318" s="61">
        <v>1017.11</v>
      </c>
      <c r="J318" s="58"/>
      <c r="L318">
        <f t="shared" si="13"/>
        <v>-27</v>
      </c>
      <c r="M318" s="54">
        <f t="shared" si="12"/>
        <v>-27461.97</v>
      </c>
    </row>
    <row r="319" spans="1:13" x14ac:dyDescent="0.25">
      <c r="A319" s="47">
        <v>389</v>
      </c>
      <c r="B319" s="66" t="s">
        <v>61</v>
      </c>
      <c r="C319" s="47" t="s">
        <v>62</v>
      </c>
      <c r="D319" s="58" t="s">
        <v>66</v>
      </c>
      <c r="E319" s="61">
        <v>10806</v>
      </c>
      <c r="F319" s="63">
        <v>45080</v>
      </c>
      <c r="G319" s="63">
        <v>45107</v>
      </c>
      <c r="H319" s="63">
        <v>45103</v>
      </c>
      <c r="I319" s="61">
        <v>882.27</v>
      </c>
      <c r="J319" s="58"/>
      <c r="L319">
        <f t="shared" si="13"/>
        <v>-27</v>
      </c>
      <c r="M319" s="54">
        <f t="shared" si="12"/>
        <v>-23821.29</v>
      </c>
    </row>
    <row r="320" spans="1:13" x14ac:dyDescent="0.25">
      <c r="A320" s="47">
        <v>389</v>
      </c>
      <c r="B320" s="66" t="s">
        <v>61</v>
      </c>
      <c r="C320" s="47" t="s">
        <v>62</v>
      </c>
      <c r="D320" s="58" t="s">
        <v>66</v>
      </c>
      <c r="E320" s="61">
        <v>10807</v>
      </c>
      <c r="F320" s="63">
        <v>45080</v>
      </c>
      <c r="G320" s="63">
        <v>45107</v>
      </c>
      <c r="H320" s="63">
        <v>45103</v>
      </c>
      <c r="I320" s="61">
        <v>925.04</v>
      </c>
      <c r="J320" s="58"/>
      <c r="L320">
        <f t="shared" si="13"/>
        <v>-27</v>
      </c>
      <c r="M320" s="54">
        <f t="shared" si="12"/>
        <v>-24976.079999999998</v>
      </c>
    </row>
    <row r="321" spans="1:13" x14ac:dyDescent="0.25">
      <c r="A321" s="47">
        <v>389</v>
      </c>
      <c r="B321" s="66" t="s">
        <v>61</v>
      </c>
      <c r="C321" s="47" t="s">
        <v>62</v>
      </c>
      <c r="D321" s="58" t="s">
        <v>66</v>
      </c>
      <c r="E321" s="61">
        <v>10928</v>
      </c>
      <c r="F321" s="63">
        <v>45084</v>
      </c>
      <c r="G321" s="63">
        <v>45107</v>
      </c>
      <c r="H321" s="63">
        <v>45103</v>
      </c>
      <c r="I321" s="61">
        <v>1260.78</v>
      </c>
      <c r="J321" s="58"/>
      <c r="L321">
        <f t="shared" si="13"/>
        <v>-23</v>
      </c>
      <c r="M321" s="54">
        <f t="shared" si="12"/>
        <v>-28997.94</v>
      </c>
    </row>
    <row r="322" spans="1:13" x14ac:dyDescent="0.25">
      <c r="A322" s="47">
        <v>389</v>
      </c>
      <c r="B322" s="66" t="s">
        <v>61</v>
      </c>
      <c r="C322" s="47" t="s">
        <v>62</v>
      </c>
      <c r="D322" s="58" t="s">
        <v>66</v>
      </c>
      <c r="E322" s="61">
        <v>10853</v>
      </c>
      <c r="F322" s="63">
        <v>45082</v>
      </c>
      <c r="G322" s="63">
        <v>45107</v>
      </c>
      <c r="H322" s="63">
        <v>45103</v>
      </c>
      <c r="I322" s="61">
        <v>1844.25</v>
      </c>
      <c r="J322" s="58"/>
      <c r="L322">
        <f t="shared" si="13"/>
        <v>-25</v>
      </c>
      <c r="M322" s="54">
        <f t="shared" si="12"/>
        <v>-46106.25</v>
      </c>
    </row>
    <row r="323" spans="1:13" x14ac:dyDescent="0.25">
      <c r="A323" s="47">
        <v>389</v>
      </c>
      <c r="B323" s="66" t="s">
        <v>61</v>
      </c>
      <c r="C323" s="47" t="s">
        <v>62</v>
      </c>
      <c r="D323" s="58" t="s">
        <v>66</v>
      </c>
      <c r="E323" s="61">
        <v>10851</v>
      </c>
      <c r="F323" s="63">
        <v>45082</v>
      </c>
      <c r="G323" s="63">
        <v>45107</v>
      </c>
      <c r="H323" s="63">
        <v>45103</v>
      </c>
      <c r="I323" s="61">
        <v>883.9</v>
      </c>
      <c r="J323" s="58"/>
      <c r="L323">
        <f t="shared" si="13"/>
        <v>-25</v>
      </c>
      <c r="M323" s="54">
        <f t="shared" si="12"/>
        <v>-22097.5</v>
      </c>
    </row>
    <row r="324" spans="1:13" x14ac:dyDescent="0.25">
      <c r="A324" s="47">
        <v>389</v>
      </c>
      <c r="B324" s="66" t="s">
        <v>61</v>
      </c>
      <c r="C324" s="47" t="s">
        <v>62</v>
      </c>
      <c r="D324" s="58" t="s">
        <v>66</v>
      </c>
      <c r="E324" s="61">
        <v>10885</v>
      </c>
      <c r="F324" s="63">
        <v>45083</v>
      </c>
      <c r="G324" s="63">
        <v>45107</v>
      </c>
      <c r="H324" s="63">
        <v>45103</v>
      </c>
      <c r="I324" s="61">
        <v>736.85</v>
      </c>
      <c r="J324" s="58"/>
      <c r="L324">
        <f t="shared" si="13"/>
        <v>-24</v>
      </c>
      <c r="M324" s="54">
        <f t="shared" si="12"/>
        <v>-17684.400000000001</v>
      </c>
    </row>
    <row r="325" spans="1:13" x14ac:dyDescent="0.25">
      <c r="A325" s="47">
        <v>389</v>
      </c>
      <c r="B325" s="66" t="s">
        <v>61</v>
      </c>
      <c r="C325" s="47" t="s">
        <v>62</v>
      </c>
      <c r="D325" s="58" t="s">
        <v>66</v>
      </c>
      <c r="E325" s="61">
        <v>10876</v>
      </c>
      <c r="F325" s="63">
        <v>45083</v>
      </c>
      <c r="G325" s="63">
        <v>45107</v>
      </c>
      <c r="H325" s="63">
        <v>45103</v>
      </c>
      <c r="I325" s="61">
        <v>772.29</v>
      </c>
      <c r="J325" s="58"/>
      <c r="L325">
        <f t="shared" si="13"/>
        <v>-24</v>
      </c>
      <c r="M325" s="54">
        <f t="shared" ref="M325:M382" si="14">L325*I325</f>
        <v>-18534.96</v>
      </c>
    </row>
    <row r="326" spans="1:13" x14ac:dyDescent="0.25">
      <c r="A326" s="47">
        <v>389</v>
      </c>
      <c r="B326" s="66" t="s">
        <v>61</v>
      </c>
      <c r="C326" s="47" t="s">
        <v>62</v>
      </c>
      <c r="D326" s="58" t="s">
        <v>66</v>
      </c>
      <c r="E326" s="61">
        <v>10772</v>
      </c>
      <c r="F326" s="63">
        <v>45079</v>
      </c>
      <c r="G326" s="63">
        <v>45107</v>
      </c>
      <c r="H326" s="63">
        <v>45103</v>
      </c>
      <c r="I326" s="61">
        <v>694.6</v>
      </c>
      <c r="J326" s="58"/>
      <c r="L326">
        <f t="shared" si="13"/>
        <v>-28</v>
      </c>
      <c r="M326" s="54">
        <f t="shared" si="14"/>
        <v>-19448.8</v>
      </c>
    </row>
    <row r="327" spans="1:13" x14ac:dyDescent="0.25">
      <c r="A327" s="47">
        <v>389</v>
      </c>
      <c r="B327" s="66" t="s">
        <v>61</v>
      </c>
      <c r="C327" s="47" t="s">
        <v>62</v>
      </c>
      <c r="D327" s="58" t="s">
        <v>66</v>
      </c>
      <c r="E327" s="61">
        <v>10783</v>
      </c>
      <c r="F327" s="63">
        <v>45079</v>
      </c>
      <c r="G327" s="63">
        <v>45107</v>
      </c>
      <c r="H327" s="63">
        <v>45103</v>
      </c>
      <c r="I327" s="61">
        <v>279.93</v>
      </c>
      <c r="J327" s="58"/>
      <c r="L327">
        <f t="shared" si="13"/>
        <v>-28</v>
      </c>
      <c r="M327" s="54">
        <f t="shared" si="14"/>
        <v>-7838.04</v>
      </c>
    </row>
    <row r="328" spans="1:13" x14ac:dyDescent="0.25">
      <c r="A328" s="47">
        <v>389</v>
      </c>
      <c r="B328" s="66" t="s">
        <v>61</v>
      </c>
      <c r="C328" s="47" t="s">
        <v>62</v>
      </c>
      <c r="D328" s="58" t="s">
        <v>66</v>
      </c>
      <c r="E328" s="61">
        <v>10842</v>
      </c>
      <c r="F328" s="63">
        <v>45082</v>
      </c>
      <c r="G328" s="63">
        <v>45107</v>
      </c>
      <c r="H328" s="63">
        <v>45103</v>
      </c>
      <c r="I328" s="61">
        <v>1197.5</v>
      </c>
      <c r="J328" s="58"/>
      <c r="L328">
        <f t="shared" si="13"/>
        <v>-25</v>
      </c>
      <c r="M328" s="54">
        <f t="shared" si="14"/>
        <v>-29937.5</v>
      </c>
    </row>
    <row r="329" spans="1:13" x14ac:dyDescent="0.25">
      <c r="A329" s="47">
        <v>389</v>
      </c>
      <c r="B329" s="66" t="s">
        <v>61</v>
      </c>
      <c r="C329" s="47" t="s">
        <v>62</v>
      </c>
      <c r="D329" s="58" t="s">
        <v>66</v>
      </c>
      <c r="E329" s="61">
        <v>10714</v>
      </c>
      <c r="F329" s="63">
        <v>45078</v>
      </c>
      <c r="G329" s="63">
        <v>45107</v>
      </c>
      <c r="H329" s="63">
        <v>45103</v>
      </c>
      <c r="I329" s="61">
        <v>995.31</v>
      </c>
      <c r="J329" s="58"/>
      <c r="L329">
        <f t="shared" si="13"/>
        <v>-29</v>
      </c>
      <c r="M329" s="54">
        <f t="shared" si="14"/>
        <v>-28863.989999999998</v>
      </c>
    </row>
    <row r="330" spans="1:13" x14ac:dyDescent="0.25">
      <c r="A330" s="47">
        <v>389</v>
      </c>
      <c r="B330" s="66" t="s">
        <v>61</v>
      </c>
      <c r="C330" s="47" t="s">
        <v>62</v>
      </c>
      <c r="D330" s="58" t="s">
        <v>66</v>
      </c>
      <c r="E330" s="61">
        <v>10873</v>
      </c>
      <c r="F330" s="63">
        <v>45083</v>
      </c>
      <c r="G330" s="63">
        <v>45107</v>
      </c>
      <c r="H330" s="63">
        <v>45103</v>
      </c>
      <c r="I330" s="61">
        <v>1043.55</v>
      </c>
      <c r="J330" s="58"/>
      <c r="L330">
        <f t="shared" si="13"/>
        <v>-24</v>
      </c>
      <c r="M330" s="54">
        <f t="shared" si="14"/>
        <v>-25045.199999999997</v>
      </c>
    </row>
    <row r="331" spans="1:13" x14ac:dyDescent="0.25">
      <c r="A331" s="47">
        <v>389</v>
      </c>
      <c r="B331" s="66" t="s">
        <v>61</v>
      </c>
      <c r="C331" s="47" t="s">
        <v>62</v>
      </c>
      <c r="D331" s="58" t="s">
        <v>66</v>
      </c>
      <c r="E331" s="61">
        <v>10879</v>
      </c>
      <c r="F331" s="63">
        <v>45083</v>
      </c>
      <c r="G331" s="63">
        <v>45107</v>
      </c>
      <c r="H331" s="63">
        <v>45103</v>
      </c>
      <c r="I331" s="61">
        <v>277.14999999999998</v>
      </c>
      <c r="J331" s="58"/>
      <c r="L331">
        <f t="shared" si="13"/>
        <v>-24</v>
      </c>
      <c r="M331" s="54">
        <f t="shared" si="14"/>
        <v>-6651.5999999999995</v>
      </c>
    </row>
    <row r="332" spans="1:13" x14ac:dyDescent="0.25">
      <c r="A332" s="47">
        <v>389</v>
      </c>
      <c r="B332" s="66" t="s">
        <v>61</v>
      </c>
      <c r="C332" s="47" t="s">
        <v>62</v>
      </c>
      <c r="D332" s="58" t="s">
        <v>66</v>
      </c>
      <c r="E332" s="61">
        <v>10908</v>
      </c>
      <c r="F332" s="63">
        <v>45083</v>
      </c>
      <c r="G332" s="63">
        <v>45107</v>
      </c>
      <c r="H332" s="63">
        <v>45103</v>
      </c>
      <c r="I332" s="61">
        <v>972.71</v>
      </c>
      <c r="J332" s="58"/>
      <c r="L332">
        <f t="shared" si="13"/>
        <v>-24</v>
      </c>
      <c r="M332" s="54">
        <f t="shared" si="14"/>
        <v>-23345.040000000001</v>
      </c>
    </row>
    <row r="333" spans="1:13" x14ac:dyDescent="0.25">
      <c r="A333" s="47">
        <v>389</v>
      </c>
      <c r="B333" s="66" t="s">
        <v>61</v>
      </c>
      <c r="C333" s="47" t="s">
        <v>62</v>
      </c>
      <c r="D333" s="58" t="s">
        <v>66</v>
      </c>
      <c r="E333" s="61">
        <v>10934</v>
      </c>
      <c r="F333" s="63">
        <v>45084</v>
      </c>
      <c r="G333" s="63">
        <v>45107</v>
      </c>
      <c r="H333" s="63">
        <v>45103</v>
      </c>
      <c r="I333" s="61">
        <v>670.79</v>
      </c>
      <c r="J333" s="58"/>
      <c r="L333">
        <f t="shared" si="13"/>
        <v>-23</v>
      </c>
      <c r="M333" s="54">
        <f t="shared" si="14"/>
        <v>-15428.169999999998</v>
      </c>
    </row>
    <row r="334" spans="1:13" x14ac:dyDescent="0.25">
      <c r="A334" s="47">
        <v>389</v>
      </c>
      <c r="B334" s="66" t="s">
        <v>61</v>
      </c>
      <c r="C334" s="47" t="s">
        <v>62</v>
      </c>
      <c r="D334" s="58" t="s">
        <v>66</v>
      </c>
      <c r="E334" s="61">
        <v>10990</v>
      </c>
      <c r="F334" s="63">
        <v>45085</v>
      </c>
      <c r="G334" s="63">
        <v>45107</v>
      </c>
      <c r="H334" s="63">
        <v>45103</v>
      </c>
      <c r="I334" s="61">
        <v>943.82</v>
      </c>
      <c r="J334" s="58"/>
      <c r="L334">
        <f t="shared" si="13"/>
        <v>-22</v>
      </c>
      <c r="M334" s="54">
        <f t="shared" si="14"/>
        <v>-20764.04</v>
      </c>
    </row>
    <row r="335" spans="1:13" x14ac:dyDescent="0.25">
      <c r="A335" s="47">
        <v>389</v>
      </c>
      <c r="B335" s="66" t="s">
        <v>61</v>
      </c>
      <c r="C335" s="47" t="s">
        <v>62</v>
      </c>
      <c r="D335" s="58" t="s">
        <v>66</v>
      </c>
      <c r="E335" s="61">
        <v>10991</v>
      </c>
      <c r="F335" s="63">
        <v>45085</v>
      </c>
      <c r="G335" s="63">
        <v>45107</v>
      </c>
      <c r="H335" s="63">
        <v>45103</v>
      </c>
      <c r="I335" s="61">
        <v>1130.44</v>
      </c>
      <c r="J335" s="58"/>
      <c r="L335">
        <f t="shared" si="13"/>
        <v>-22</v>
      </c>
      <c r="M335" s="54">
        <f t="shared" si="14"/>
        <v>-24869.68</v>
      </c>
    </row>
    <row r="336" spans="1:13" x14ac:dyDescent="0.25">
      <c r="A336" s="47">
        <v>389</v>
      </c>
      <c r="B336" s="66" t="s">
        <v>61</v>
      </c>
      <c r="C336" s="47" t="s">
        <v>62</v>
      </c>
      <c r="D336" s="58" t="s">
        <v>66</v>
      </c>
      <c r="E336" s="61">
        <v>11016</v>
      </c>
      <c r="F336" s="63">
        <v>45086</v>
      </c>
      <c r="G336" s="63">
        <v>45107</v>
      </c>
      <c r="H336" s="63">
        <v>45103</v>
      </c>
      <c r="I336" s="61">
        <v>1031.72</v>
      </c>
      <c r="J336" s="58"/>
      <c r="L336">
        <f t="shared" si="13"/>
        <v>-21</v>
      </c>
      <c r="M336" s="54">
        <f t="shared" si="14"/>
        <v>-21666.12</v>
      </c>
    </row>
    <row r="337" spans="1:13" x14ac:dyDescent="0.25">
      <c r="A337" s="47">
        <v>389</v>
      </c>
      <c r="B337" s="66" t="s">
        <v>61</v>
      </c>
      <c r="C337" s="47" t="s">
        <v>62</v>
      </c>
      <c r="D337" s="58" t="s">
        <v>66</v>
      </c>
      <c r="E337" s="61">
        <v>11099</v>
      </c>
      <c r="F337" s="63">
        <v>45089</v>
      </c>
      <c r="G337" s="63">
        <v>45107</v>
      </c>
      <c r="H337" s="63">
        <v>45103</v>
      </c>
      <c r="I337" s="61">
        <v>1144.52</v>
      </c>
      <c r="J337" s="58"/>
      <c r="L337">
        <f t="shared" si="13"/>
        <v>-18</v>
      </c>
      <c r="M337" s="54">
        <f t="shared" si="14"/>
        <v>-20601.36</v>
      </c>
    </row>
    <row r="338" spans="1:13" x14ac:dyDescent="0.25">
      <c r="A338" s="47">
        <v>389</v>
      </c>
      <c r="B338" s="66" t="s">
        <v>61</v>
      </c>
      <c r="C338" s="47" t="s">
        <v>62</v>
      </c>
      <c r="D338" s="58" t="s">
        <v>66</v>
      </c>
      <c r="E338" s="61">
        <v>11101</v>
      </c>
      <c r="F338" s="63">
        <v>45089</v>
      </c>
      <c r="G338" s="63">
        <v>45107</v>
      </c>
      <c r="H338" s="63">
        <v>45103</v>
      </c>
      <c r="I338" s="61">
        <v>1014.23</v>
      </c>
      <c r="J338" s="58"/>
      <c r="L338">
        <f t="shared" si="13"/>
        <v>-18</v>
      </c>
      <c r="M338" s="54">
        <f t="shared" si="14"/>
        <v>-18256.14</v>
      </c>
    </row>
    <row r="339" spans="1:13" x14ac:dyDescent="0.25">
      <c r="A339" s="47">
        <v>389</v>
      </c>
      <c r="B339" s="66" t="s">
        <v>61</v>
      </c>
      <c r="C339" s="47" t="s">
        <v>62</v>
      </c>
      <c r="D339" s="58" t="s">
        <v>66</v>
      </c>
      <c r="E339" s="61">
        <v>11141</v>
      </c>
      <c r="F339" s="63">
        <v>45090</v>
      </c>
      <c r="G339" s="63">
        <v>45107</v>
      </c>
      <c r="H339" s="63">
        <v>45103</v>
      </c>
      <c r="I339" s="61">
        <v>1043.6500000000001</v>
      </c>
      <c r="J339" s="58"/>
      <c r="L339">
        <f t="shared" si="13"/>
        <v>-17</v>
      </c>
      <c r="M339" s="54">
        <f t="shared" si="14"/>
        <v>-17742.050000000003</v>
      </c>
    </row>
    <row r="340" spans="1:13" x14ac:dyDescent="0.25">
      <c r="A340" s="47">
        <v>389</v>
      </c>
      <c r="B340" s="66" t="s">
        <v>61</v>
      </c>
      <c r="C340" s="47" t="s">
        <v>62</v>
      </c>
      <c r="D340" s="58" t="s">
        <v>66</v>
      </c>
      <c r="E340" s="61">
        <v>11143</v>
      </c>
      <c r="F340" s="63">
        <v>45090</v>
      </c>
      <c r="G340" s="63">
        <v>45107</v>
      </c>
      <c r="H340" s="63">
        <v>45103</v>
      </c>
      <c r="I340" s="61">
        <v>985.06</v>
      </c>
      <c r="J340" s="58"/>
      <c r="L340">
        <f t="shared" si="13"/>
        <v>-17</v>
      </c>
      <c r="M340" s="54">
        <f t="shared" si="14"/>
        <v>-16746.02</v>
      </c>
    </row>
    <row r="341" spans="1:13" x14ac:dyDescent="0.25">
      <c r="A341" s="47">
        <v>389</v>
      </c>
      <c r="B341" s="66" t="s">
        <v>61</v>
      </c>
      <c r="C341" s="47" t="s">
        <v>62</v>
      </c>
      <c r="D341" s="58" t="s">
        <v>66</v>
      </c>
      <c r="E341" s="61">
        <v>11144</v>
      </c>
      <c r="F341" s="63">
        <v>45090</v>
      </c>
      <c r="G341" s="63">
        <v>45107</v>
      </c>
      <c r="H341" s="63">
        <v>45103</v>
      </c>
      <c r="I341" s="61">
        <v>1043.6500000000001</v>
      </c>
      <c r="J341" s="58"/>
      <c r="L341">
        <f t="shared" si="13"/>
        <v>-17</v>
      </c>
      <c r="M341" s="54">
        <f t="shared" si="14"/>
        <v>-17742.050000000003</v>
      </c>
    </row>
    <row r="342" spans="1:13" x14ac:dyDescent="0.25">
      <c r="A342" s="47">
        <v>389</v>
      </c>
      <c r="B342" s="66" t="s">
        <v>61</v>
      </c>
      <c r="C342" s="47" t="s">
        <v>62</v>
      </c>
      <c r="D342" s="58" t="s">
        <v>66</v>
      </c>
      <c r="E342" s="61">
        <v>11160</v>
      </c>
      <c r="F342" s="63">
        <v>45091</v>
      </c>
      <c r="G342" s="63">
        <v>45107</v>
      </c>
      <c r="H342" s="63">
        <v>45103</v>
      </c>
      <c r="I342" s="61">
        <v>1083.26</v>
      </c>
      <c r="J342" s="58"/>
      <c r="L342">
        <f t="shared" si="13"/>
        <v>-16</v>
      </c>
      <c r="M342" s="54">
        <f t="shared" si="14"/>
        <v>-17332.16</v>
      </c>
    </row>
    <row r="343" spans="1:13" x14ac:dyDescent="0.25">
      <c r="A343" s="47">
        <v>389</v>
      </c>
      <c r="B343" s="66" t="s">
        <v>61</v>
      </c>
      <c r="C343" s="47" t="s">
        <v>62</v>
      </c>
      <c r="D343" s="58" t="s">
        <v>66</v>
      </c>
      <c r="E343" s="61">
        <v>11172</v>
      </c>
      <c r="F343" s="63">
        <v>45091</v>
      </c>
      <c r="G343" s="63">
        <v>45107</v>
      </c>
      <c r="H343" s="63">
        <v>45103</v>
      </c>
      <c r="I343" s="61">
        <v>221.73</v>
      </c>
      <c r="J343" s="58"/>
      <c r="L343">
        <f t="shared" si="13"/>
        <v>-16</v>
      </c>
      <c r="M343" s="54">
        <f t="shared" si="14"/>
        <v>-3547.68</v>
      </c>
    </row>
    <row r="344" spans="1:13" x14ac:dyDescent="0.25">
      <c r="A344" s="47">
        <v>389</v>
      </c>
      <c r="B344" s="66" t="s">
        <v>61</v>
      </c>
      <c r="C344" s="47" t="s">
        <v>62</v>
      </c>
      <c r="D344" s="58" t="s">
        <v>66</v>
      </c>
      <c r="E344" s="61">
        <v>11082</v>
      </c>
      <c r="F344" s="63">
        <v>45089</v>
      </c>
      <c r="G344" s="63">
        <v>45107</v>
      </c>
      <c r="H344" s="63">
        <v>45103</v>
      </c>
      <c r="I344" s="61">
        <v>256.79000000000002</v>
      </c>
      <c r="J344" s="58"/>
      <c r="L344">
        <f t="shared" si="13"/>
        <v>-18</v>
      </c>
      <c r="M344" s="54">
        <f t="shared" si="14"/>
        <v>-4622.22</v>
      </c>
    </row>
    <row r="345" spans="1:13" x14ac:dyDescent="0.25">
      <c r="A345" s="47">
        <v>389</v>
      </c>
      <c r="B345" s="66" t="s">
        <v>61</v>
      </c>
      <c r="C345" s="47" t="s">
        <v>62</v>
      </c>
      <c r="D345" s="58" t="s">
        <v>66</v>
      </c>
      <c r="E345" s="61">
        <v>11123</v>
      </c>
      <c r="F345" s="63">
        <v>45090</v>
      </c>
      <c r="G345" s="63">
        <v>45107</v>
      </c>
      <c r="H345" s="63">
        <v>45103</v>
      </c>
      <c r="I345" s="61">
        <v>694.6</v>
      </c>
      <c r="J345" s="58"/>
      <c r="L345">
        <f t="shared" si="13"/>
        <v>-17</v>
      </c>
      <c r="M345" s="54">
        <f t="shared" si="14"/>
        <v>-11808.2</v>
      </c>
    </row>
    <row r="346" spans="1:13" x14ac:dyDescent="0.25">
      <c r="A346" s="47">
        <v>389</v>
      </c>
      <c r="B346" s="66" t="s">
        <v>61</v>
      </c>
      <c r="C346" s="47" t="s">
        <v>62</v>
      </c>
      <c r="D346" s="58" t="s">
        <v>66</v>
      </c>
      <c r="E346" s="61">
        <v>11198</v>
      </c>
      <c r="F346" s="63">
        <v>45092</v>
      </c>
      <c r="G346" s="63">
        <v>45107</v>
      </c>
      <c r="H346" s="63">
        <v>45103</v>
      </c>
      <c r="I346" s="61">
        <v>380.98</v>
      </c>
      <c r="J346" s="58"/>
      <c r="L346">
        <f t="shared" si="13"/>
        <v>-15</v>
      </c>
      <c r="M346" s="54">
        <f t="shared" si="14"/>
        <v>-5714.7000000000007</v>
      </c>
    </row>
    <row r="347" spans="1:13" x14ac:dyDescent="0.25">
      <c r="A347" s="47">
        <v>389</v>
      </c>
      <c r="B347" s="66" t="s">
        <v>61</v>
      </c>
      <c r="C347" s="47" t="s">
        <v>62</v>
      </c>
      <c r="D347" s="58" t="s">
        <v>66</v>
      </c>
      <c r="E347" s="61">
        <v>11197</v>
      </c>
      <c r="F347" s="63">
        <v>45092</v>
      </c>
      <c r="G347" s="63">
        <v>45107</v>
      </c>
      <c r="H347" s="63">
        <v>45103</v>
      </c>
      <c r="I347" s="61">
        <v>1148.5</v>
      </c>
      <c r="J347" s="58"/>
      <c r="L347">
        <f t="shared" si="13"/>
        <v>-15</v>
      </c>
      <c r="M347" s="54">
        <f t="shared" si="14"/>
        <v>-17227.5</v>
      </c>
    </row>
    <row r="348" spans="1:13" x14ac:dyDescent="0.25">
      <c r="A348" s="47">
        <v>389</v>
      </c>
      <c r="B348" s="66" t="s">
        <v>61</v>
      </c>
      <c r="C348" s="47" t="s">
        <v>62</v>
      </c>
      <c r="D348" s="58" t="s">
        <v>147</v>
      </c>
      <c r="E348" s="61">
        <v>227435</v>
      </c>
      <c r="F348" s="63">
        <v>45075</v>
      </c>
      <c r="G348" s="63">
        <v>45105</v>
      </c>
      <c r="H348" s="63">
        <v>45103</v>
      </c>
      <c r="I348" s="61">
        <v>25000</v>
      </c>
      <c r="J348" s="58"/>
      <c r="L348">
        <f t="shared" si="13"/>
        <v>-30</v>
      </c>
      <c r="M348" s="54">
        <f t="shared" si="14"/>
        <v>-750000</v>
      </c>
    </row>
    <row r="349" spans="1:13" x14ac:dyDescent="0.25">
      <c r="A349" s="47">
        <v>389</v>
      </c>
      <c r="B349" s="66" t="s">
        <v>61</v>
      </c>
      <c r="C349" s="47" t="s">
        <v>62</v>
      </c>
      <c r="D349" s="58" t="s">
        <v>147</v>
      </c>
      <c r="E349" s="61">
        <v>227741</v>
      </c>
      <c r="F349" s="63">
        <v>45079</v>
      </c>
      <c r="G349" s="63">
        <v>45107</v>
      </c>
      <c r="H349" s="63">
        <v>45103</v>
      </c>
      <c r="I349" s="61">
        <v>7080</v>
      </c>
      <c r="J349" s="58"/>
      <c r="L349">
        <f t="shared" si="13"/>
        <v>-28</v>
      </c>
      <c r="M349" s="54">
        <f t="shared" si="14"/>
        <v>-198240</v>
      </c>
    </row>
    <row r="350" spans="1:13" x14ac:dyDescent="0.25">
      <c r="A350" s="47">
        <v>389</v>
      </c>
      <c r="B350" s="66" t="s">
        <v>61</v>
      </c>
      <c r="C350" s="47" t="s">
        <v>62</v>
      </c>
      <c r="D350" s="58" t="s">
        <v>69</v>
      </c>
      <c r="E350" s="61">
        <v>37143</v>
      </c>
      <c r="F350" s="63">
        <v>45071</v>
      </c>
      <c r="G350" s="63">
        <v>45107</v>
      </c>
      <c r="H350" s="63">
        <v>45103</v>
      </c>
      <c r="I350" s="61">
        <v>242</v>
      </c>
      <c r="J350" s="58"/>
      <c r="L350">
        <f t="shared" si="13"/>
        <v>-36</v>
      </c>
      <c r="M350" s="54">
        <f t="shared" si="14"/>
        <v>-8712</v>
      </c>
    </row>
    <row r="351" spans="1:13" x14ac:dyDescent="0.25">
      <c r="A351" s="47">
        <v>389</v>
      </c>
      <c r="B351" s="66" t="s">
        <v>61</v>
      </c>
      <c r="C351" s="47" t="s">
        <v>62</v>
      </c>
      <c r="D351" s="58" t="s">
        <v>69</v>
      </c>
      <c r="E351" s="61">
        <v>37144</v>
      </c>
      <c r="F351" s="63">
        <v>45071</v>
      </c>
      <c r="G351" s="63">
        <v>45107</v>
      </c>
      <c r="H351" s="63">
        <v>45103</v>
      </c>
      <c r="I351" s="61">
        <v>1012.4</v>
      </c>
      <c r="J351" s="58"/>
      <c r="L351">
        <f t="shared" si="13"/>
        <v>-36</v>
      </c>
      <c r="M351" s="54">
        <f t="shared" si="14"/>
        <v>-36446.400000000001</v>
      </c>
    </row>
    <row r="352" spans="1:13" x14ac:dyDescent="0.25">
      <c r="A352" s="47">
        <v>389</v>
      </c>
      <c r="B352" s="66" t="s">
        <v>61</v>
      </c>
      <c r="C352" s="47" t="s">
        <v>62</v>
      </c>
      <c r="D352" s="58" t="s">
        <v>70</v>
      </c>
      <c r="E352" s="61">
        <v>366</v>
      </c>
      <c r="F352" s="63">
        <v>45093</v>
      </c>
      <c r="G352" s="63">
        <v>45107</v>
      </c>
      <c r="H352" s="63">
        <v>45103</v>
      </c>
      <c r="I352" s="61">
        <v>2310</v>
      </c>
      <c r="J352" s="58"/>
      <c r="L352">
        <f t="shared" si="13"/>
        <v>-14</v>
      </c>
      <c r="M352" s="54">
        <f t="shared" si="14"/>
        <v>-32340</v>
      </c>
    </row>
    <row r="353" spans="1:13" x14ac:dyDescent="0.25">
      <c r="A353" s="47">
        <v>389</v>
      </c>
      <c r="B353" s="66" t="s">
        <v>61</v>
      </c>
      <c r="C353" s="47" t="s">
        <v>62</v>
      </c>
      <c r="D353" s="58" t="s">
        <v>74</v>
      </c>
      <c r="E353" s="61">
        <v>16694</v>
      </c>
      <c r="F353" s="63">
        <v>45083</v>
      </c>
      <c r="G353" s="63">
        <v>45104</v>
      </c>
      <c r="H353" s="63">
        <v>45103</v>
      </c>
      <c r="I353" s="61">
        <v>427</v>
      </c>
      <c r="J353" s="58"/>
      <c r="L353">
        <f t="shared" si="13"/>
        <v>-21</v>
      </c>
      <c r="M353" s="54">
        <f t="shared" si="14"/>
        <v>-8967</v>
      </c>
    </row>
    <row r="354" spans="1:13" x14ac:dyDescent="0.25">
      <c r="A354" s="47">
        <v>389</v>
      </c>
      <c r="B354" s="66" t="s">
        <v>61</v>
      </c>
      <c r="C354" s="47" t="s">
        <v>62</v>
      </c>
      <c r="D354" s="58" t="s">
        <v>126</v>
      </c>
      <c r="E354" s="61">
        <v>432</v>
      </c>
      <c r="F354" s="63">
        <v>45079</v>
      </c>
      <c r="G354" s="63">
        <v>45107</v>
      </c>
      <c r="H354" s="63">
        <v>45103</v>
      </c>
      <c r="I354" s="61">
        <v>116469.5</v>
      </c>
      <c r="J354" s="58"/>
      <c r="L354">
        <f t="shared" si="13"/>
        <v>-28</v>
      </c>
      <c r="M354" s="54">
        <f t="shared" si="14"/>
        <v>-3261146</v>
      </c>
    </row>
    <row r="355" spans="1:13" x14ac:dyDescent="0.25">
      <c r="A355" s="47">
        <v>389</v>
      </c>
      <c r="B355" s="66" t="s">
        <v>61</v>
      </c>
      <c r="C355" s="47" t="s">
        <v>62</v>
      </c>
      <c r="D355" s="58" t="s">
        <v>186</v>
      </c>
      <c r="E355" s="61">
        <v>237468</v>
      </c>
      <c r="F355" s="63">
        <v>45075</v>
      </c>
      <c r="G355" s="63">
        <v>45105</v>
      </c>
      <c r="H355" s="63">
        <v>45103</v>
      </c>
      <c r="I355" s="61">
        <v>7000</v>
      </c>
      <c r="J355" s="58"/>
      <c r="L355">
        <f t="shared" si="13"/>
        <v>-30</v>
      </c>
      <c r="M355" s="54">
        <f t="shared" si="14"/>
        <v>-210000</v>
      </c>
    </row>
    <row r="356" spans="1:13" x14ac:dyDescent="0.25">
      <c r="A356" s="47">
        <v>389</v>
      </c>
      <c r="B356" s="66" t="s">
        <v>61</v>
      </c>
      <c r="C356" s="47" t="s">
        <v>62</v>
      </c>
      <c r="D356" s="58" t="s">
        <v>78</v>
      </c>
      <c r="E356" s="61">
        <v>246936</v>
      </c>
      <c r="F356" s="63">
        <v>45083</v>
      </c>
      <c r="G356" s="63">
        <v>45104</v>
      </c>
      <c r="H356" s="63">
        <v>45103</v>
      </c>
      <c r="I356" s="61">
        <v>7806.4</v>
      </c>
      <c r="J356" s="58"/>
      <c r="L356">
        <f t="shared" si="13"/>
        <v>-21</v>
      </c>
      <c r="M356" s="54">
        <f t="shared" si="14"/>
        <v>-163934.39999999999</v>
      </c>
    </row>
    <row r="357" spans="1:13" x14ac:dyDescent="0.25">
      <c r="A357" s="47">
        <v>389</v>
      </c>
      <c r="B357" s="66" t="s">
        <v>61</v>
      </c>
      <c r="C357" s="47" t="s">
        <v>62</v>
      </c>
      <c r="D357" s="58" t="s">
        <v>78</v>
      </c>
      <c r="E357" s="61">
        <v>246934</v>
      </c>
      <c r="F357" s="63">
        <v>45083</v>
      </c>
      <c r="G357" s="63">
        <v>45104</v>
      </c>
      <c r="H357" s="63">
        <v>45103</v>
      </c>
      <c r="I357" s="61">
        <v>7806.4</v>
      </c>
      <c r="J357" s="58"/>
      <c r="L357">
        <f t="shared" si="13"/>
        <v>-21</v>
      </c>
      <c r="M357" s="54">
        <f t="shared" si="14"/>
        <v>-163934.39999999999</v>
      </c>
    </row>
    <row r="358" spans="1:13" x14ac:dyDescent="0.25">
      <c r="A358" s="47">
        <v>389</v>
      </c>
      <c r="B358" s="66" t="s">
        <v>61</v>
      </c>
      <c r="C358" s="47" t="s">
        <v>62</v>
      </c>
      <c r="D358" s="58" t="s">
        <v>78</v>
      </c>
      <c r="E358" s="61">
        <v>246935</v>
      </c>
      <c r="F358" s="63">
        <v>45083</v>
      </c>
      <c r="G358" s="63">
        <v>45104</v>
      </c>
      <c r="H358" s="63">
        <v>45103</v>
      </c>
      <c r="I358" s="61">
        <v>7806.4</v>
      </c>
      <c r="J358" s="58"/>
      <c r="L358">
        <f t="shared" si="13"/>
        <v>-21</v>
      </c>
      <c r="M358" s="54">
        <f t="shared" si="14"/>
        <v>-163934.39999999999</v>
      </c>
    </row>
    <row r="359" spans="1:13" x14ac:dyDescent="0.25">
      <c r="A359" s="47">
        <v>389</v>
      </c>
      <c r="B359" s="66" t="s">
        <v>61</v>
      </c>
      <c r="C359" s="47" t="s">
        <v>62</v>
      </c>
      <c r="D359" s="58" t="s">
        <v>65</v>
      </c>
      <c r="E359" s="61">
        <v>36004</v>
      </c>
      <c r="F359" s="63">
        <v>45079</v>
      </c>
      <c r="G359" s="63">
        <v>45092</v>
      </c>
      <c r="H359" s="63">
        <v>45089</v>
      </c>
      <c r="I359" s="61">
        <v>15416.34</v>
      </c>
      <c r="J359" s="58"/>
      <c r="L359">
        <f t="shared" si="13"/>
        <v>-13</v>
      </c>
      <c r="M359" s="54">
        <f t="shared" si="14"/>
        <v>-200412.42</v>
      </c>
    </row>
    <row r="360" spans="1:13" x14ac:dyDescent="0.25">
      <c r="A360" s="47">
        <v>389</v>
      </c>
      <c r="B360" s="66" t="s">
        <v>61</v>
      </c>
      <c r="C360" s="47" t="s">
        <v>62</v>
      </c>
      <c r="D360" s="58" t="s">
        <v>188</v>
      </c>
      <c r="E360" s="61">
        <v>14018</v>
      </c>
      <c r="F360" s="63">
        <v>45069</v>
      </c>
      <c r="G360" s="63">
        <v>45107</v>
      </c>
      <c r="H360" s="63">
        <v>45106</v>
      </c>
      <c r="I360" s="61">
        <v>350</v>
      </c>
      <c r="J360" s="58"/>
      <c r="L360">
        <f t="shared" si="13"/>
        <v>-38</v>
      </c>
      <c r="M360" s="54">
        <f t="shared" si="14"/>
        <v>-13300</v>
      </c>
    </row>
    <row r="361" spans="1:13" x14ac:dyDescent="0.25">
      <c r="A361" s="47">
        <v>389</v>
      </c>
      <c r="B361" s="66" t="s">
        <v>61</v>
      </c>
      <c r="C361" s="47" t="s">
        <v>63</v>
      </c>
      <c r="D361" s="58" t="s">
        <v>163</v>
      </c>
      <c r="E361" s="61">
        <v>11521</v>
      </c>
      <c r="F361" s="63">
        <v>45048</v>
      </c>
      <c r="G361" s="63">
        <v>45078</v>
      </c>
      <c r="H361" s="63">
        <v>45078</v>
      </c>
      <c r="I361" s="61">
        <v>347.26</v>
      </c>
      <c r="J361" s="58"/>
      <c r="L361">
        <f t="shared" si="13"/>
        <v>-30</v>
      </c>
      <c r="M361" s="54">
        <f t="shared" si="14"/>
        <v>-10417.799999999999</v>
      </c>
    </row>
    <row r="362" spans="1:13" x14ac:dyDescent="0.25">
      <c r="A362" s="47">
        <v>389</v>
      </c>
      <c r="B362" s="66" t="s">
        <v>61</v>
      </c>
      <c r="C362" s="47" t="s">
        <v>63</v>
      </c>
      <c r="D362" s="58" t="s">
        <v>165</v>
      </c>
      <c r="E362" s="61">
        <v>156</v>
      </c>
      <c r="F362" s="63">
        <v>45042</v>
      </c>
      <c r="G362" s="63">
        <v>45076</v>
      </c>
      <c r="H362" s="63">
        <v>45078</v>
      </c>
      <c r="I362" s="61">
        <v>6916.7</v>
      </c>
      <c r="J362" s="58"/>
      <c r="L362">
        <f t="shared" si="13"/>
        <v>-34</v>
      </c>
      <c r="M362" s="54">
        <f t="shared" si="14"/>
        <v>-235167.8</v>
      </c>
    </row>
    <row r="363" spans="1:13" x14ac:dyDescent="0.25">
      <c r="A363" s="47">
        <v>389</v>
      </c>
      <c r="B363" s="66" t="s">
        <v>61</v>
      </c>
      <c r="C363" s="47" t="s">
        <v>63</v>
      </c>
      <c r="D363" s="58" t="s">
        <v>165</v>
      </c>
      <c r="E363" s="61">
        <v>154</v>
      </c>
      <c r="F363" s="63">
        <v>45042</v>
      </c>
      <c r="G363" s="63">
        <v>45076</v>
      </c>
      <c r="H363" s="63">
        <v>45078</v>
      </c>
      <c r="I363" s="61">
        <v>8727.2000000000007</v>
      </c>
      <c r="J363" s="58"/>
      <c r="L363">
        <f t="shared" si="13"/>
        <v>-34</v>
      </c>
      <c r="M363" s="54">
        <f t="shared" si="14"/>
        <v>-296724.80000000005</v>
      </c>
    </row>
    <row r="364" spans="1:13" x14ac:dyDescent="0.25">
      <c r="A364" s="47">
        <v>389</v>
      </c>
      <c r="B364" s="66" t="s">
        <v>61</v>
      </c>
      <c r="C364" s="47" t="s">
        <v>63</v>
      </c>
      <c r="D364" s="58" t="s">
        <v>166</v>
      </c>
      <c r="E364" s="61">
        <v>60</v>
      </c>
      <c r="F364" s="63">
        <v>45042</v>
      </c>
      <c r="G364" s="63">
        <v>45076</v>
      </c>
      <c r="H364" s="63">
        <v>45078</v>
      </c>
      <c r="I364" s="61">
        <v>11357.31</v>
      </c>
      <c r="J364" s="58"/>
      <c r="L364">
        <f t="shared" si="13"/>
        <v>-34</v>
      </c>
      <c r="M364" s="54">
        <f t="shared" si="14"/>
        <v>-386148.54</v>
      </c>
    </row>
    <row r="365" spans="1:13" x14ac:dyDescent="0.25">
      <c r="A365" s="47">
        <v>389</v>
      </c>
      <c r="B365" s="66" t="s">
        <v>61</v>
      </c>
      <c r="C365" s="47" t="s">
        <v>63</v>
      </c>
      <c r="D365" s="58" t="s">
        <v>165</v>
      </c>
      <c r="E365" s="61">
        <v>373</v>
      </c>
      <c r="F365" s="63">
        <v>45042</v>
      </c>
      <c r="G365" s="63">
        <v>45076</v>
      </c>
      <c r="H365" s="63">
        <v>45078</v>
      </c>
      <c r="I365" s="61">
        <v>14881.75</v>
      </c>
      <c r="J365" s="58"/>
      <c r="L365">
        <f t="shared" si="13"/>
        <v>-34</v>
      </c>
      <c r="M365" s="54">
        <f t="shared" si="14"/>
        <v>-505979.5</v>
      </c>
    </row>
    <row r="366" spans="1:13" x14ac:dyDescent="0.25">
      <c r="A366" s="47">
        <v>389</v>
      </c>
      <c r="B366" s="66" t="s">
        <v>61</v>
      </c>
      <c r="C366" s="47" t="s">
        <v>63</v>
      </c>
      <c r="D366" s="58" t="s">
        <v>165</v>
      </c>
      <c r="E366" s="61">
        <v>374</v>
      </c>
      <c r="F366" s="63">
        <v>45042</v>
      </c>
      <c r="G366" s="63">
        <v>45076</v>
      </c>
      <c r="H366" s="63">
        <v>45078</v>
      </c>
      <c r="I366" s="61">
        <v>18777.14</v>
      </c>
      <c r="J366" s="58"/>
      <c r="L366">
        <f t="shared" si="13"/>
        <v>-34</v>
      </c>
      <c r="M366" s="54">
        <f t="shared" si="14"/>
        <v>-638422.76</v>
      </c>
    </row>
    <row r="367" spans="1:13" x14ac:dyDescent="0.25">
      <c r="A367" s="47">
        <v>389</v>
      </c>
      <c r="B367" s="66" t="s">
        <v>61</v>
      </c>
      <c r="C367" s="47" t="s">
        <v>63</v>
      </c>
      <c r="D367" s="58" t="s">
        <v>166</v>
      </c>
      <c r="E367" s="61">
        <v>133</v>
      </c>
      <c r="F367" s="63">
        <v>45042</v>
      </c>
      <c r="G367" s="63">
        <v>45076</v>
      </c>
      <c r="H367" s="63">
        <v>45078</v>
      </c>
      <c r="I367" s="61">
        <v>24436.03</v>
      </c>
      <c r="J367" s="58"/>
      <c r="L367">
        <f t="shared" si="13"/>
        <v>-34</v>
      </c>
      <c r="M367" s="54">
        <f t="shared" si="14"/>
        <v>-830825.02</v>
      </c>
    </row>
    <row r="368" spans="1:13" x14ac:dyDescent="0.25">
      <c r="A368" s="47">
        <v>389</v>
      </c>
      <c r="B368" s="66" t="s">
        <v>61</v>
      </c>
      <c r="C368" s="47" t="s">
        <v>63</v>
      </c>
      <c r="D368" s="58" t="s">
        <v>167</v>
      </c>
      <c r="E368" s="61">
        <v>3154099</v>
      </c>
      <c r="F368" s="63">
        <v>45042</v>
      </c>
      <c r="G368" s="63">
        <v>45079</v>
      </c>
      <c r="H368" s="63">
        <v>45079</v>
      </c>
      <c r="I368" s="61">
        <v>2066.31</v>
      </c>
      <c r="J368" s="58"/>
      <c r="L368">
        <f t="shared" si="13"/>
        <v>-37</v>
      </c>
      <c r="M368" s="54">
        <f t="shared" si="14"/>
        <v>-76453.47</v>
      </c>
    </row>
    <row r="369" spans="1:13" x14ac:dyDescent="0.25">
      <c r="A369" s="47">
        <v>389</v>
      </c>
      <c r="B369" s="66" t="s">
        <v>61</v>
      </c>
      <c r="C369" s="47" t="s">
        <v>63</v>
      </c>
      <c r="D369" s="58" t="s">
        <v>79</v>
      </c>
      <c r="E369" s="61">
        <v>1849460</v>
      </c>
      <c r="F369" s="63">
        <v>45056</v>
      </c>
      <c r="G369" s="63">
        <v>45084</v>
      </c>
      <c r="H369" s="63">
        <v>45082</v>
      </c>
      <c r="I369" s="61">
        <v>292.32</v>
      </c>
      <c r="J369" s="58"/>
      <c r="L369">
        <f t="shared" ref="L369:L432" si="15">F369-G369</f>
        <v>-28</v>
      </c>
      <c r="M369" s="54">
        <f t="shared" si="14"/>
        <v>-8184.96</v>
      </c>
    </row>
    <row r="370" spans="1:13" x14ac:dyDescent="0.25">
      <c r="A370" s="47">
        <v>389</v>
      </c>
      <c r="B370" s="66" t="s">
        <v>61</v>
      </c>
      <c r="C370" s="47" t="s">
        <v>63</v>
      </c>
      <c r="D370" s="58" t="s">
        <v>79</v>
      </c>
      <c r="E370" s="61">
        <v>1849981</v>
      </c>
      <c r="F370" s="63">
        <v>45056</v>
      </c>
      <c r="G370" s="63">
        <v>45084</v>
      </c>
      <c r="H370" s="63">
        <v>45082</v>
      </c>
      <c r="I370" s="61">
        <v>4213.9399999999996</v>
      </c>
      <c r="J370" s="58"/>
      <c r="L370">
        <f t="shared" si="15"/>
        <v>-28</v>
      </c>
      <c r="M370" s="54">
        <f t="shared" si="14"/>
        <v>-117990.31999999999</v>
      </c>
    </row>
    <row r="371" spans="1:13" x14ac:dyDescent="0.25">
      <c r="A371" s="47">
        <v>389</v>
      </c>
      <c r="B371" s="66" t="s">
        <v>61</v>
      </c>
      <c r="C371" s="47" t="s">
        <v>63</v>
      </c>
      <c r="D371" s="58" t="s">
        <v>168</v>
      </c>
      <c r="E371" s="61">
        <v>13859</v>
      </c>
      <c r="F371" s="63">
        <v>45057</v>
      </c>
      <c r="G371" s="63">
        <v>45086</v>
      </c>
      <c r="H371" s="63">
        <v>45082</v>
      </c>
      <c r="I371" s="61">
        <v>950</v>
      </c>
      <c r="J371" s="58"/>
      <c r="L371">
        <f t="shared" si="15"/>
        <v>-29</v>
      </c>
      <c r="M371" s="54">
        <f t="shared" si="14"/>
        <v>-27550</v>
      </c>
    </row>
    <row r="372" spans="1:13" x14ac:dyDescent="0.25">
      <c r="A372" s="47">
        <v>389</v>
      </c>
      <c r="B372" s="66" t="s">
        <v>61</v>
      </c>
      <c r="C372" s="47" t="s">
        <v>63</v>
      </c>
      <c r="D372" s="58" t="s">
        <v>168</v>
      </c>
      <c r="E372" s="61">
        <v>13860</v>
      </c>
      <c r="F372" s="63">
        <v>45057</v>
      </c>
      <c r="G372" s="63">
        <v>45086</v>
      </c>
      <c r="H372" s="63">
        <v>45082</v>
      </c>
      <c r="I372" s="61">
        <v>950</v>
      </c>
      <c r="J372" s="58"/>
      <c r="L372">
        <f t="shared" si="15"/>
        <v>-29</v>
      </c>
      <c r="M372" s="54">
        <f t="shared" si="14"/>
        <v>-27550</v>
      </c>
    </row>
    <row r="373" spans="1:13" x14ac:dyDescent="0.25">
      <c r="A373" s="47">
        <v>389</v>
      </c>
      <c r="B373" s="66" t="s">
        <v>61</v>
      </c>
      <c r="C373" s="47" t="s">
        <v>63</v>
      </c>
      <c r="D373" s="58" t="s">
        <v>168</v>
      </c>
      <c r="E373" s="61">
        <v>13861</v>
      </c>
      <c r="F373" s="63">
        <v>45057</v>
      </c>
      <c r="G373" s="63">
        <v>45086</v>
      </c>
      <c r="H373" s="63">
        <v>45082</v>
      </c>
      <c r="I373" s="61">
        <v>950</v>
      </c>
      <c r="J373" s="58"/>
      <c r="L373">
        <f t="shared" si="15"/>
        <v>-29</v>
      </c>
      <c r="M373" s="54">
        <f t="shared" si="14"/>
        <v>-27550</v>
      </c>
    </row>
    <row r="374" spans="1:13" x14ac:dyDescent="0.25">
      <c r="A374" s="47">
        <v>389</v>
      </c>
      <c r="B374" s="66" t="s">
        <v>61</v>
      </c>
      <c r="C374" s="47" t="s">
        <v>63</v>
      </c>
      <c r="D374" s="58" t="s">
        <v>168</v>
      </c>
      <c r="E374" s="61">
        <v>13862</v>
      </c>
      <c r="F374" s="63">
        <v>45057</v>
      </c>
      <c r="G374" s="63">
        <v>45086</v>
      </c>
      <c r="H374" s="63">
        <v>45082</v>
      </c>
      <c r="I374" s="61">
        <v>950</v>
      </c>
      <c r="J374" s="58"/>
      <c r="L374">
        <f t="shared" si="15"/>
        <v>-29</v>
      </c>
      <c r="M374" s="54">
        <f t="shared" si="14"/>
        <v>-27550</v>
      </c>
    </row>
    <row r="375" spans="1:13" x14ac:dyDescent="0.25">
      <c r="A375" s="47">
        <v>389</v>
      </c>
      <c r="B375" s="66" t="s">
        <v>61</v>
      </c>
      <c r="C375" s="47" t="s">
        <v>63</v>
      </c>
      <c r="D375" s="58" t="s">
        <v>145</v>
      </c>
      <c r="E375" s="61">
        <v>7554</v>
      </c>
      <c r="F375" s="63">
        <v>45063</v>
      </c>
      <c r="G375" s="63">
        <v>45082</v>
      </c>
      <c r="H375" s="63">
        <v>45082</v>
      </c>
      <c r="I375" s="61">
        <v>17625</v>
      </c>
      <c r="J375" s="58"/>
      <c r="L375">
        <f t="shared" si="15"/>
        <v>-19</v>
      </c>
      <c r="M375" s="54">
        <f t="shared" si="14"/>
        <v>-334875</v>
      </c>
    </row>
    <row r="376" spans="1:13" x14ac:dyDescent="0.25">
      <c r="A376" s="47">
        <v>389</v>
      </c>
      <c r="B376" s="66" t="s">
        <v>61</v>
      </c>
      <c r="C376" s="47" t="s">
        <v>63</v>
      </c>
      <c r="D376" s="58" t="s">
        <v>140</v>
      </c>
      <c r="E376" s="61">
        <v>79</v>
      </c>
      <c r="F376" s="63">
        <v>45051</v>
      </c>
      <c r="G376" s="63">
        <v>45081</v>
      </c>
      <c r="H376" s="63">
        <v>45082</v>
      </c>
      <c r="I376" s="61">
        <v>2650</v>
      </c>
      <c r="J376" s="58"/>
      <c r="L376">
        <f t="shared" si="15"/>
        <v>-30</v>
      </c>
      <c r="M376" s="54">
        <f t="shared" si="14"/>
        <v>-79500</v>
      </c>
    </row>
    <row r="377" spans="1:13" x14ac:dyDescent="0.25">
      <c r="A377" s="47">
        <v>389</v>
      </c>
      <c r="B377" s="66" t="s">
        <v>61</v>
      </c>
      <c r="C377" s="47" t="s">
        <v>63</v>
      </c>
      <c r="D377" s="58" t="s">
        <v>140</v>
      </c>
      <c r="E377" s="61">
        <v>84</v>
      </c>
      <c r="F377" s="63">
        <v>45054</v>
      </c>
      <c r="G377" s="63">
        <v>45084</v>
      </c>
      <c r="H377" s="63">
        <v>45082</v>
      </c>
      <c r="I377" s="61">
        <v>3950</v>
      </c>
      <c r="J377" s="58"/>
      <c r="L377">
        <f t="shared" si="15"/>
        <v>-30</v>
      </c>
      <c r="M377" s="54">
        <f t="shared" si="14"/>
        <v>-118500</v>
      </c>
    </row>
    <row r="378" spans="1:13" x14ac:dyDescent="0.25">
      <c r="A378" s="47">
        <v>389</v>
      </c>
      <c r="B378" s="66" t="s">
        <v>61</v>
      </c>
      <c r="C378" s="47" t="s">
        <v>63</v>
      </c>
      <c r="D378" s="58" t="s">
        <v>140</v>
      </c>
      <c r="E378" s="61">
        <v>91</v>
      </c>
      <c r="F378" s="63">
        <v>45056</v>
      </c>
      <c r="G378" s="63">
        <v>45086</v>
      </c>
      <c r="H378" s="63">
        <v>45082</v>
      </c>
      <c r="I378" s="61">
        <v>4000</v>
      </c>
      <c r="J378" s="58"/>
      <c r="L378">
        <f t="shared" si="15"/>
        <v>-30</v>
      </c>
      <c r="M378" s="54">
        <f t="shared" si="14"/>
        <v>-120000</v>
      </c>
    </row>
    <row r="379" spans="1:13" x14ac:dyDescent="0.25">
      <c r="A379" s="47">
        <v>389</v>
      </c>
      <c r="B379" s="66" t="s">
        <v>61</v>
      </c>
      <c r="C379" s="47" t="s">
        <v>63</v>
      </c>
      <c r="D379" s="58" t="s">
        <v>140</v>
      </c>
      <c r="E379" s="61">
        <v>97</v>
      </c>
      <c r="F379" s="63">
        <v>45057</v>
      </c>
      <c r="G379" s="63">
        <v>45086</v>
      </c>
      <c r="H379" s="63">
        <v>45082</v>
      </c>
      <c r="I379" s="61">
        <v>3050</v>
      </c>
      <c r="J379" s="58"/>
      <c r="L379">
        <f t="shared" si="15"/>
        <v>-29</v>
      </c>
      <c r="M379" s="54">
        <f t="shared" si="14"/>
        <v>-88450</v>
      </c>
    </row>
    <row r="380" spans="1:13" x14ac:dyDescent="0.25">
      <c r="A380" s="47">
        <v>389</v>
      </c>
      <c r="B380" s="66" t="s">
        <v>61</v>
      </c>
      <c r="C380" s="47" t="s">
        <v>63</v>
      </c>
      <c r="D380" s="58" t="s">
        <v>168</v>
      </c>
      <c r="E380" s="61">
        <v>13856</v>
      </c>
      <c r="F380" s="63">
        <v>45057</v>
      </c>
      <c r="G380" s="63">
        <v>45086</v>
      </c>
      <c r="H380" s="63">
        <v>45082</v>
      </c>
      <c r="I380" s="61">
        <v>900</v>
      </c>
      <c r="J380" s="58"/>
      <c r="L380">
        <f t="shared" si="15"/>
        <v>-29</v>
      </c>
      <c r="M380" s="54">
        <f t="shared" si="14"/>
        <v>-26100</v>
      </c>
    </row>
    <row r="381" spans="1:13" x14ac:dyDescent="0.25">
      <c r="A381" s="47">
        <v>389</v>
      </c>
      <c r="B381" s="66" t="s">
        <v>61</v>
      </c>
      <c r="C381" s="47" t="s">
        <v>63</v>
      </c>
      <c r="D381" s="58" t="s">
        <v>168</v>
      </c>
      <c r="E381" s="61">
        <v>13857</v>
      </c>
      <c r="F381" s="63">
        <v>45057</v>
      </c>
      <c r="G381" s="63">
        <v>45086</v>
      </c>
      <c r="H381" s="63">
        <v>45082</v>
      </c>
      <c r="I381" s="61">
        <v>950</v>
      </c>
      <c r="J381" s="58"/>
      <c r="L381">
        <f t="shared" si="15"/>
        <v>-29</v>
      </c>
      <c r="M381" s="54">
        <f t="shared" si="14"/>
        <v>-27550</v>
      </c>
    </row>
    <row r="382" spans="1:13" x14ac:dyDescent="0.25">
      <c r="A382" s="47">
        <v>389</v>
      </c>
      <c r="B382" s="66" t="s">
        <v>61</v>
      </c>
      <c r="C382" s="47" t="s">
        <v>63</v>
      </c>
      <c r="D382" s="58" t="s">
        <v>168</v>
      </c>
      <c r="E382" s="61">
        <v>13858</v>
      </c>
      <c r="F382" s="63">
        <v>45057</v>
      </c>
      <c r="G382" s="63">
        <v>45086</v>
      </c>
      <c r="H382" s="63">
        <v>45082</v>
      </c>
      <c r="I382" s="61">
        <v>950</v>
      </c>
      <c r="J382" s="58"/>
      <c r="L382">
        <f t="shared" si="15"/>
        <v>-29</v>
      </c>
      <c r="M382" s="54">
        <f t="shared" si="14"/>
        <v>-27550</v>
      </c>
    </row>
    <row r="383" spans="1:13" x14ac:dyDescent="0.25">
      <c r="A383" s="47">
        <v>389</v>
      </c>
      <c r="B383" s="66" t="s">
        <v>61</v>
      </c>
      <c r="C383" s="47" t="s">
        <v>63</v>
      </c>
      <c r="D383" s="58" t="s">
        <v>173</v>
      </c>
      <c r="E383" s="61">
        <v>62200</v>
      </c>
      <c r="F383" s="63">
        <v>45061</v>
      </c>
      <c r="G383" s="63">
        <v>45089</v>
      </c>
      <c r="H383" s="63">
        <v>45089</v>
      </c>
      <c r="I383" s="61">
        <v>935.75</v>
      </c>
      <c r="J383" s="58"/>
      <c r="L383">
        <f t="shared" si="15"/>
        <v>-28</v>
      </c>
      <c r="M383" s="54">
        <f t="shared" ref="M383:M446" si="16">L383*I383</f>
        <v>-26201</v>
      </c>
    </row>
    <row r="384" spans="1:13" x14ac:dyDescent="0.25">
      <c r="A384" s="47">
        <v>389</v>
      </c>
      <c r="B384" s="66" t="s">
        <v>61</v>
      </c>
      <c r="C384" s="47" t="s">
        <v>63</v>
      </c>
      <c r="D384" s="58" t="s">
        <v>129</v>
      </c>
      <c r="E384" s="61">
        <v>366</v>
      </c>
      <c r="F384" s="63">
        <v>45077</v>
      </c>
      <c r="G384" s="63">
        <v>45092</v>
      </c>
      <c r="H384" s="63">
        <v>45089</v>
      </c>
      <c r="I384" s="61">
        <v>1580</v>
      </c>
      <c r="J384" s="58"/>
      <c r="L384">
        <f t="shared" si="15"/>
        <v>-15</v>
      </c>
      <c r="M384" s="54">
        <f t="shared" si="16"/>
        <v>-23700</v>
      </c>
    </row>
    <row r="385" spans="1:13" x14ac:dyDescent="0.25">
      <c r="A385" s="47">
        <v>389</v>
      </c>
      <c r="B385" s="66" t="s">
        <v>61</v>
      </c>
      <c r="C385" s="47" t="s">
        <v>63</v>
      </c>
      <c r="D385" s="58" t="s">
        <v>140</v>
      </c>
      <c r="E385" s="61">
        <v>104</v>
      </c>
      <c r="F385" s="63">
        <v>45062</v>
      </c>
      <c r="G385" s="63">
        <v>45092</v>
      </c>
      <c r="H385" s="63">
        <v>45089</v>
      </c>
      <c r="I385" s="61">
        <v>2650</v>
      </c>
      <c r="J385" s="58"/>
      <c r="L385">
        <f t="shared" si="15"/>
        <v>-30</v>
      </c>
      <c r="M385" s="54">
        <f t="shared" si="16"/>
        <v>-79500</v>
      </c>
    </row>
    <row r="386" spans="1:13" x14ac:dyDescent="0.25">
      <c r="A386" s="47">
        <v>389</v>
      </c>
      <c r="B386" s="66" t="s">
        <v>61</v>
      </c>
      <c r="C386" s="47" t="s">
        <v>63</v>
      </c>
      <c r="D386" s="58" t="s">
        <v>140</v>
      </c>
      <c r="E386" s="61">
        <v>107</v>
      </c>
      <c r="F386" s="63">
        <v>45063</v>
      </c>
      <c r="G386" s="63">
        <v>45093</v>
      </c>
      <c r="H386" s="63">
        <v>45089</v>
      </c>
      <c r="I386" s="61">
        <v>3950</v>
      </c>
      <c r="J386" s="58"/>
      <c r="L386">
        <f t="shared" si="15"/>
        <v>-30</v>
      </c>
      <c r="M386" s="54">
        <f t="shared" si="16"/>
        <v>-118500</v>
      </c>
    </row>
    <row r="387" spans="1:13" x14ac:dyDescent="0.25">
      <c r="A387" s="47">
        <v>389</v>
      </c>
      <c r="B387" s="66" t="s">
        <v>61</v>
      </c>
      <c r="C387" s="47" t="s">
        <v>63</v>
      </c>
      <c r="D387" s="58" t="s">
        <v>140</v>
      </c>
      <c r="E387" s="61">
        <v>101</v>
      </c>
      <c r="F387" s="63">
        <v>45061</v>
      </c>
      <c r="G387" s="63">
        <v>45091</v>
      </c>
      <c r="H387" s="63">
        <v>45089</v>
      </c>
      <c r="I387" s="61">
        <v>3950</v>
      </c>
      <c r="J387" s="58"/>
      <c r="L387">
        <f t="shared" si="15"/>
        <v>-30</v>
      </c>
      <c r="M387" s="54">
        <f t="shared" si="16"/>
        <v>-118500</v>
      </c>
    </row>
    <row r="388" spans="1:13" x14ac:dyDescent="0.25">
      <c r="A388" s="47">
        <v>389</v>
      </c>
      <c r="B388" s="66" t="s">
        <v>61</v>
      </c>
      <c r="C388" s="47" t="s">
        <v>63</v>
      </c>
      <c r="D388" s="58" t="s">
        <v>106</v>
      </c>
      <c r="E388" s="61">
        <v>3731</v>
      </c>
      <c r="F388" s="63">
        <v>45042</v>
      </c>
      <c r="G388" s="63">
        <v>45086</v>
      </c>
      <c r="H388" s="63">
        <v>45084</v>
      </c>
      <c r="I388" s="61">
        <v>789</v>
      </c>
      <c r="J388" s="58"/>
      <c r="L388">
        <f t="shared" si="15"/>
        <v>-44</v>
      </c>
      <c r="M388" s="54">
        <f t="shared" si="16"/>
        <v>-34716</v>
      </c>
    </row>
    <row r="389" spans="1:13" x14ac:dyDescent="0.25">
      <c r="A389" s="47">
        <v>389</v>
      </c>
      <c r="B389" s="66" t="s">
        <v>61</v>
      </c>
      <c r="C389" s="47" t="s">
        <v>63</v>
      </c>
      <c r="D389" s="58" t="s">
        <v>177</v>
      </c>
      <c r="E389" s="61">
        <v>596</v>
      </c>
      <c r="F389" s="63">
        <v>45011</v>
      </c>
      <c r="G389" s="63">
        <v>45046</v>
      </c>
      <c r="H389" s="63">
        <v>45084</v>
      </c>
      <c r="I389" s="61">
        <v>23129.87</v>
      </c>
      <c r="J389" s="58"/>
      <c r="L389">
        <f t="shared" si="15"/>
        <v>-35</v>
      </c>
      <c r="M389" s="54">
        <f t="shared" si="16"/>
        <v>-809545.45</v>
      </c>
    </row>
    <row r="390" spans="1:13" x14ac:dyDescent="0.25">
      <c r="A390" s="47">
        <v>389</v>
      </c>
      <c r="B390" s="66" t="s">
        <v>61</v>
      </c>
      <c r="C390" s="47" t="s">
        <v>63</v>
      </c>
      <c r="D390" s="58" t="s">
        <v>177</v>
      </c>
      <c r="E390" s="61">
        <v>597</v>
      </c>
      <c r="F390" s="63">
        <v>45011</v>
      </c>
      <c r="G390" s="63">
        <v>45046</v>
      </c>
      <c r="H390" s="63">
        <v>45084</v>
      </c>
      <c r="I390" s="61">
        <v>73282.75</v>
      </c>
      <c r="J390" s="58"/>
      <c r="L390">
        <f t="shared" si="15"/>
        <v>-35</v>
      </c>
      <c r="M390" s="54">
        <f t="shared" si="16"/>
        <v>-2564896.25</v>
      </c>
    </row>
    <row r="391" spans="1:13" x14ac:dyDescent="0.25">
      <c r="A391" s="47">
        <v>389</v>
      </c>
      <c r="B391" s="66" t="s">
        <v>61</v>
      </c>
      <c r="C391" s="47" t="s">
        <v>63</v>
      </c>
      <c r="D391" s="58" t="s">
        <v>89</v>
      </c>
      <c r="E391" s="61">
        <v>579</v>
      </c>
      <c r="F391" s="63">
        <v>45054</v>
      </c>
      <c r="G391" s="63">
        <v>45089</v>
      </c>
      <c r="H391" s="63">
        <v>45090</v>
      </c>
      <c r="I391" s="61">
        <v>181.5</v>
      </c>
      <c r="J391" s="58"/>
      <c r="L391">
        <f t="shared" si="15"/>
        <v>-35</v>
      </c>
      <c r="M391" s="54">
        <f t="shared" si="16"/>
        <v>-6352.5</v>
      </c>
    </row>
    <row r="392" spans="1:13" x14ac:dyDescent="0.25">
      <c r="A392" s="47">
        <v>389</v>
      </c>
      <c r="B392" s="66" t="s">
        <v>61</v>
      </c>
      <c r="C392" s="47" t="s">
        <v>63</v>
      </c>
      <c r="D392" s="58" t="s">
        <v>89</v>
      </c>
      <c r="E392" s="61">
        <v>2876</v>
      </c>
      <c r="F392" s="63">
        <v>45057</v>
      </c>
      <c r="G392" s="63">
        <v>45089</v>
      </c>
      <c r="H392" s="63">
        <v>45090</v>
      </c>
      <c r="I392" s="61">
        <v>455</v>
      </c>
      <c r="J392" s="58"/>
      <c r="L392">
        <f t="shared" si="15"/>
        <v>-32</v>
      </c>
      <c r="M392" s="54">
        <f t="shared" si="16"/>
        <v>-14560</v>
      </c>
    </row>
    <row r="393" spans="1:13" x14ac:dyDescent="0.25">
      <c r="A393" s="47">
        <v>389</v>
      </c>
      <c r="B393" s="66" t="s">
        <v>61</v>
      </c>
      <c r="C393" s="47" t="s">
        <v>63</v>
      </c>
      <c r="D393" s="58" t="s">
        <v>89</v>
      </c>
      <c r="E393" s="61">
        <v>2861</v>
      </c>
      <c r="F393" s="63">
        <v>45050</v>
      </c>
      <c r="G393" s="63">
        <v>45089</v>
      </c>
      <c r="H393" s="63">
        <v>45090</v>
      </c>
      <c r="I393" s="61">
        <v>3170.4</v>
      </c>
      <c r="J393" s="58"/>
      <c r="L393">
        <f t="shared" si="15"/>
        <v>-39</v>
      </c>
      <c r="M393" s="54">
        <f t="shared" si="16"/>
        <v>-123645.6</v>
      </c>
    </row>
    <row r="394" spans="1:13" x14ac:dyDescent="0.25">
      <c r="A394" s="47">
        <v>389</v>
      </c>
      <c r="B394" s="66" t="s">
        <v>61</v>
      </c>
      <c r="C394" s="47" t="s">
        <v>63</v>
      </c>
      <c r="D394" s="58" t="s">
        <v>80</v>
      </c>
      <c r="E394" s="61">
        <v>1637</v>
      </c>
      <c r="F394" s="63">
        <v>45054</v>
      </c>
      <c r="G394" s="63">
        <v>45089</v>
      </c>
      <c r="H394" s="63">
        <v>45090</v>
      </c>
      <c r="I394" s="61">
        <v>1783.42</v>
      </c>
      <c r="J394" s="58"/>
      <c r="L394">
        <f t="shared" si="15"/>
        <v>-35</v>
      </c>
      <c r="M394" s="54">
        <f t="shared" si="16"/>
        <v>-62419.700000000004</v>
      </c>
    </row>
    <row r="395" spans="1:13" x14ac:dyDescent="0.25">
      <c r="A395" s="47">
        <v>389</v>
      </c>
      <c r="B395" s="66" t="s">
        <v>61</v>
      </c>
      <c r="C395" s="47" t="s">
        <v>63</v>
      </c>
      <c r="D395" s="58" t="s">
        <v>178</v>
      </c>
      <c r="E395" s="61">
        <v>14982</v>
      </c>
      <c r="F395" s="63">
        <v>45063</v>
      </c>
      <c r="G395" s="63">
        <v>45093</v>
      </c>
      <c r="H395" s="63">
        <v>45090</v>
      </c>
      <c r="I395" s="61">
        <v>2914.07</v>
      </c>
      <c r="J395" s="58"/>
      <c r="L395">
        <f t="shared" si="15"/>
        <v>-30</v>
      </c>
      <c r="M395" s="54">
        <f t="shared" si="16"/>
        <v>-87422.1</v>
      </c>
    </row>
    <row r="396" spans="1:13" x14ac:dyDescent="0.25">
      <c r="A396" s="47">
        <v>389</v>
      </c>
      <c r="B396" s="66" t="s">
        <v>61</v>
      </c>
      <c r="C396" s="47" t="s">
        <v>63</v>
      </c>
      <c r="D396" s="58" t="s">
        <v>178</v>
      </c>
      <c r="E396" s="61">
        <v>14981</v>
      </c>
      <c r="F396" s="63">
        <v>45063</v>
      </c>
      <c r="G396" s="63">
        <v>45093</v>
      </c>
      <c r="H396" s="63">
        <v>45090</v>
      </c>
      <c r="I396" s="61">
        <v>5889.48</v>
      </c>
      <c r="J396" s="58"/>
      <c r="L396">
        <f t="shared" si="15"/>
        <v>-30</v>
      </c>
      <c r="M396" s="54">
        <f t="shared" si="16"/>
        <v>-176684.4</v>
      </c>
    </row>
    <row r="397" spans="1:13" x14ac:dyDescent="0.25">
      <c r="A397" s="47">
        <v>389</v>
      </c>
      <c r="B397" s="66" t="s">
        <v>61</v>
      </c>
      <c r="C397" s="47" t="s">
        <v>63</v>
      </c>
      <c r="D397" s="58" t="s">
        <v>179</v>
      </c>
      <c r="E397" s="61">
        <v>105222</v>
      </c>
      <c r="F397" s="63">
        <v>45055</v>
      </c>
      <c r="G397" s="63">
        <v>45076</v>
      </c>
      <c r="H397" s="63">
        <v>45091</v>
      </c>
      <c r="I397" s="61">
        <v>11266.67</v>
      </c>
      <c r="J397" s="58"/>
      <c r="L397">
        <f t="shared" si="15"/>
        <v>-21</v>
      </c>
      <c r="M397" s="54">
        <f t="shared" si="16"/>
        <v>-236600.07</v>
      </c>
    </row>
    <row r="398" spans="1:13" x14ac:dyDescent="0.25">
      <c r="A398" s="47">
        <v>389</v>
      </c>
      <c r="B398" s="66" t="s">
        <v>61</v>
      </c>
      <c r="C398" s="47" t="s">
        <v>63</v>
      </c>
      <c r="D398" s="58" t="s">
        <v>107</v>
      </c>
      <c r="E398" s="61">
        <v>829</v>
      </c>
      <c r="F398" s="63">
        <v>45071</v>
      </c>
      <c r="G398" s="63">
        <v>45092</v>
      </c>
      <c r="H398" s="63">
        <v>45092</v>
      </c>
      <c r="I398" s="61">
        <v>153178.47</v>
      </c>
      <c r="J398" s="58"/>
      <c r="L398">
        <f t="shared" si="15"/>
        <v>-21</v>
      </c>
      <c r="M398" s="54">
        <f t="shared" si="16"/>
        <v>-3216747.87</v>
      </c>
    </row>
    <row r="399" spans="1:13" x14ac:dyDescent="0.25">
      <c r="A399" s="47">
        <v>389</v>
      </c>
      <c r="B399" s="66" t="s">
        <v>61</v>
      </c>
      <c r="C399" s="47" t="s">
        <v>63</v>
      </c>
      <c r="D399" s="58" t="s">
        <v>107</v>
      </c>
      <c r="E399" s="61">
        <v>830</v>
      </c>
      <c r="F399" s="63">
        <v>45071</v>
      </c>
      <c r="G399" s="63">
        <v>45092</v>
      </c>
      <c r="H399" s="63">
        <v>45092</v>
      </c>
      <c r="I399" s="61">
        <v>59531.31</v>
      </c>
      <c r="J399" s="58"/>
      <c r="L399">
        <f t="shared" si="15"/>
        <v>-21</v>
      </c>
      <c r="M399" s="54">
        <f t="shared" si="16"/>
        <v>-1250157.51</v>
      </c>
    </row>
    <row r="400" spans="1:13" x14ac:dyDescent="0.25">
      <c r="A400" s="47">
        <v>389</v>
      </c>
      <c r="B400" s="66" t="s">
        <v>61</v>
      </c>
      <c r="C400" s="47" t="s">
        <v>63</v>
      </c>
      <c r="D400" s="58" t="s">
        <v>105</v>
      </c>
      <c r="E400" s="61">
        <v>253</v>
      </c>
      <c r="F400" s="63">
        <v>45071</v>
      </c>
      <c r="G400" s="63">
        <v>45092</v>
      </c>
      <c r="H400" s="63">
        <v>45092</v>
      </c>
      <c r="I400" s="61">
        <v>226685.83</v>
      </c>
      <c r="J400" s="58"/>
      <c r="L400">
        <f t="shared" si="15"/>
        <v>-21</v>
      </c>
      <c r="M400" s="54">
        <f t="shared" si="16"/>
        <v>-4760402.43</v>
      </c>
    </row>
    <row r="401" spans="1:13" x14ac:dyDescent="0.25">
      <c r="A401" s="47">
        <v>389</v>
      </c>
      <c r="B401" s="66" t="s">
        <v>61</v>
      </c>
      <c r="C401" s="47" t="s">
        <v>63</v>
      </c>
      <c r="D401" s="58" t="s">
        <v>105</v>
      </c>
      <c r="E401" s="61">
        <v>254</v>
      </c>
      <c r="F401" s="63">
        <v>45071</v>
      </c>
      <c r="G401" s="63">
        <v>45092</v>
      </c>
      <c r="H401" s="63">
        <v>45092</v>
      </c>
      <c r="I401" s="61">
        <v>96017.12</v>
      </c>
      <c r="J401" s="58"/>
      <c r="L401">
        <f t="shared" si="15"/>
        <v>-21</v>
      </c>
      <c r="M401" s="54">
        <f t="shared" si="16"/>
        <v>-2016359.52</v>
      </c>
    </row>
    <row r="402" spans="1:13" x14ac:dyDescent="0.25">
      <c r="A402" s="47">
        <v>389</v>
      </c>
      <c r="B402" s="66" t="s">
        <v>61</v>
      </c>
      <c r="C402" s="47" t="s">
        <v>63</v>
      </c>
      <c r="D402" s="58" t="s">
        <v>82</v>
      </c>
      <c r="E402" s="61">
        <v>45</v>
      </c>
      <c r="F402" s="63">
        <v>45071</v>
      </c>
      <c r="G402" s="63">
        <v>45092</v>
      </c>
      <c r="H402" s="63">
        <v>45092</v>
      </c>
      <c r="I402" s="61">
        <v>2504.27</v>
      </c>
      <c r="J402" s="58"/>
      <c r="L402">
        <f t="shared" si="15"/>
        <v>-21</v>
      </c>
      <c r="M402" s="54">
        <f t="shared" si="16"/>
        <v>-52589.67</v>
      </c>
    </row>
    <row r="403" spans="1:13" x14ac:dyDescent="0.25">
      <c r="A403" s="47">
        <v>389</v>
      </c>
      <c r="B403" s="66" t="s">
        <v>61</v>
      </c>
      <c r="C403" s="47" t="s">
        <v>63</v>
      </c>
      <c r="D403" s="58" t="s">
        <v>89</v>
      </c>
      <c r="E403" s="61">
        <v>2901</v>
      </c>
      <c r="F403" s="63">
        <v>45071</v>
      </c>
      <c r="G403" s="63">
        <v>45090</v>
      </c>
      <c r="H403" s="63">
        <v>45090</v>
      </c>
      <c r="I403" s="61">
        <v>2887</v>
      </c>
      <c r="J403" s="58"/>
      <c r="L403">
        <f t="shared" si="15"/>
        <v>-19</v>
      </c>
      <c r="M403" s="54">
        <f t="shared" si="16"/>
        <v>-54853</v>
      </c>
    </row>
    <row r="404" spans="1:13" x14ac:dyDescent="0.25">
      <c r="A404" s="47">
        <v>389</v>
      </c>
      <c r="B404" s="66" t="s">
        <v>61</v>
      </c>
      <c r="C404" s="47" t="s">
        <v>63</v>
      </c>
      <c r="D404" s="58" t="s">
        <v>103</v>
      </c>
      <c r="E404" s="61">
        <v>558</v>
      </c>
      <c r="F404" s="63">
        <v>45071</v>
      </c>
      <c r="G404" s="63">
        <v>45092</v>
      </c>
      <c r="H404" s="63">
        <v>45093</v>
      </c>
      <c r="I404" s="61">
        <v>106818.1</v>
      </c>
      <c r="J404" s="58"/>
      <c r="L404">
        <f t="shared" si="15"/>
        <v>-21</v>
      </c>
      <c r="M404" s="54">
        <f t="shared" si="16"/>
        <v>-2243180.1</v>
      </c>
    </row>
    <row r="405" spans="1:13" x14ac:dyDescent="0.25">
      <c r="A405" s="47">
        <v>389</v>
      </c>
      <c r="B405" s="66" t="s">
        <v>61</v>
      </c>
      <c r="C405" s="47" t="s">
        <v>63</v>
      </c>
      <c r="D405" s="58" t="s">
        <v>103</v>
      </c>
      <c r="E405" s="61">
        <v>560</v>
      </c>
      <c r="F405" s="63">
        <v>45071</v>
      </c>
      <c r="G405" s="63">
        <v>45092</v>
      </c>
      <c r="H405" s="63">
        <v>45093</v>
      </c>
      <c r="I405" s="61">
        <v>18433.400000000001</v>
      </c>
      <c r="J405" s="58"/>
      <c r="L405">
        <f t="shared" si="15"/>
        <v>-21</v>
      </c>
      <c r="M405" s="54">
        <f t="shared" si="16"/>
        <v>-387101.4</v>
      </c>
    </row>
    <row r="406" spans="1:13" x14ac:dyDescent="0.25">
      <c r="A406" s="47">
        <v>389</v>
      </c>
      <c r="B406" s="66" t="s">
        <v>61</v>
      </c>
      <c r="C406" s="47" t="s">
        <v>63</v>
      </c>
      <c r="D406" s="58" t="s">
        <v>103</v>
      </c>
      <c r="E406" s="61">
        <v>623</v>
      </c>
      <c r="F406" s="63">
        <v>45071</v>
      </c>
      <c r="G406" s="63">
        <v>45092</v>
      </c>
      <c r="H406" s="63">
        <v>45093</v>
      </c>
      <c r="I406" s="61">
        <v>304.2</v>
      </c>
      <c r="J406" s="58"/>
      <c r="L406">
        <f t="shared" si="15"/>
        <v>-21</v>
      </c>
      <c r="M406" s="54">
        <f t="shared" si="16"/>
        <v>-6388.2</v>
      </c>
    </row>
    <row r="407" spans="1:13" x14ac:dyDescent="0.25">
      <c r="A407" s="47">
        <v>389</v>
      </c>
      <c r="B407" s="66" t="s">
        <v>61</v>
      </c>
      <c r="C407" s="47" t="s">
        <v>63</v>
      </c>
      <c r="D407" s="58" t="s">
        <v>140</v>
      </c>
      <c r="E407" s="61">
        <v>130</v>
      </c>
      <c r="F407" s="63">
        <v>45070</v>
      </c>
      <c r="G407" s="63">
        <v>45100</v>
      </c>
      <c r="H407" s="63">
        <v>45096</v>
      </c>
      <c r="I407" s="61">
        <v>3950</v>
      </c>
      <c r="J407" s="58"/>
      <c r="L407">
        <f t="shared" si="15"/>
        <v>-30</v>
      </c>
      <c r="M407" s="54">
        <f t="shared" si="16"/>
        <v>-118500</v>
      </c>
    </row>
    <row r="408" spans="1:13" x14ac:dyDescent="0.25">
      <c r="A408" s="47">
        <v>389</v>
      </c>
      <c r="B408" s="66" t="s">
        <v>61</v>
      </c>
      <c r="C408" s="47" t="s">
        <v>63</v>
      </c>
      <c r="D408" s="58" t="s">
        <v>140</v>
      </c>
      <c r="E408" s="61">
        <v>120</v>
      </c>
      <c r="F408" s="63">
        <v>45068</v>
      </c>
      <c r="G408" s="63">
        <v>45098</v>
      </c>
      <c r="H408" s="63">
        <v>45096</v>
      </c>
      <c r="I408" s="61">
        <v>3950</v>
      </c>
      <c r="J408" s="58"/>
      <c r="L408">
        <f t="shared" si="15"/>
        <v>-30</v>
      </c>
      <c r="M408" s="54">
        <f t="shared" si="16"/>
        <v>-118500</v>
      </c>
    </row>
    <row r="409" spans="1:13" x14ac:dyDescent="0.25">
      <c r="A409" s="47">
        <v>389</v>
      </c>
      <c r="B409" s="66" t="s">
        <v>61</v>
      </c>
      <c r="C409" s="47" t="s">
        <v>63</v>
      </c>
      <c r="D409" s="58" t="s">
        <v>141</v>
      </c>
      <c r="E409" s="61">
        <v>108347</v>
      </c>
      <c r="F409" s="63">
        <v>45064</v>
      </c>
      <c r="G409" s="63">
        <v>45094</v>
      </c>
      <c r="H409" s="63">
        <v>45096</v>
      </c>
      <c r="I409" s="61">
        <v>430</v>
      </c>
      <c r="J409" s="58"/>
      <c r="L409">
        <f t="shared" si="15"/>
        <v>-30</v>
      </c>
      <c r="M409" s="54">
        <f t="shared" si="16"/>
        <v>-12900</v>
      </c>
    </row>
    <row r="410" spans="1:13" x14ac:dyDescent="0.25">
      <c r="A410" s="47">
        <v>389</v>
      </c>
      <c r="B410" s="66" t="s">
        <v>61</v>
      </c>
      <c r="C410" s="47" t="s">
        <v>63</v>
      </c>
      <c r="D410" s="58" t="s">
        <v>158</v>
      </c>
      <c r="E410" s="61">
        <v>910048266</v>
      </c>
      <c r="F410" s="63">
        <v>45068</v>
      </c>
      <c r="G410" s="63">
        <v>45098</v>
      </c>
      <c r="H410" s="63">
        <v>45096</v>
      </c>
      <c r="I410" s="61">
        <v>201075.45</v>
      </c>
      <c r="J410" s="58"/>
      <c r="L410">
        <f t="shared" si="15"/>
        <v>-30</v>
      </c>
      <c r="M410" s="54">
        <f t="shared" si="16"/>
        <v>-6032263.5</v>
      </c>
    </row>
    <row r="411" spans="1:13" x14ac:dyDescent="0.25">
      <c r="A411" s="47">
        <v>389</v>
      </c>
      <c r="B411" s="66" t="s">
        <v>61</v>
      </c>
      <c r="C411" s="47" t="s">
        <v>63</v>
      </c>
      <c r="D411" s="58" t="s">
        <v>158</v>
      </c>
      <c r="E411" s="61">
        <v>910048265</v>
      </c>
      <c r="F411" s="63">
        <v>45068</v>
      </c>
      <c r="G411" s="63">
        <v>45098</v>
      </c>
      <c r="H411" s="63">
        <v>45096</v>
      </c>
      <c r="I411" s="61">
        <v>231133.1</v>
      </c>
      <c r="J411" s="58"/>
      <c r="L411">
        <f t="shared" si="15"/>
        <v>-30</v>
      </c>
      <c r="M411" s="54">
        <f t="shared" si="16"/>
        <v>-6933993</v>
      </c>
    </row>
    <row r="412" spans="1:13" x14ac:dyDescent="0.25">
      <c r="A412" s="47">
        <v>389</v>
      </c>
      <c r="B412" s="66" t="s">
        <v>61</v>
      </c>
      <c r="C412" s="47" t="s">
        <v>63</v>
      </c>
      <c r="D412" s="58" t="s">
        <v>158</v>
      </c>
      <c r="E412" s="61">
        <v>910048353</v>
      </c>
      <c r="F412" s="63">
        <v>45070</v>
      </c>
      <c r="G412" s="63">
        <v>45100</v>
      </c>
      <c r="H412" s="63">
        <v>45096</v>
      </c>
      <c r="I412" s="61">
        <v>185963.63</v>
      </c>
      <c r="J412" s="58"/>
      <c r="L412">
        <f t="shared" si="15"/>
        <v>-30</v>
      </c>
      <c r="M412" s="54">
        <f t="shared" si="16"/>
        <v>-5578908.9000000004</v>
      </c>
    </row>
    <row r="413" spans="1:13" x14ac:dyDescent="0.25">
      <c r="A413" s="47">
        <v>389</v>
      </c>
      <c r="B413" s="66" t="s">
        <v>61</v>
      </c>
      <c r="C413" s="47" t="s">
        <v>63</v>
      </c>
      <c r="D413" s="58" t="s">
        <v>180</v>
      </c>
      <c r="E413" s="61">
        <v>1250</v>
      </c>
      <c r="F413" s="63">
        <v>45079</v>
      </c>
      <c r="G413" s="63">
        <v>45096</v>
      </c>
      <c r="H413" s="63">
        <v>45096</v>
      </c>
      <c r="I413" s="61">
        <v>469</v>
      </c>
      <c r="J413" s="58"/>
      <c r="L413">
        <f t="shared" si="15"/>
        <v>-17</v>
      </c>
      <c r="M413" s="54">
        <f t="shared" si="16"/>
        <v>-7973</v>
      </c>
    </row>
    <row r="414" spans="1:13" x14ac:dyDescent="0.25">
      <c r="A414" s="47">
        <v>389</v>
      </c>
      <c r="B414" s="66" t="s">
        <v>61</v>
      </c>
      <c r="C414" s="47" t="s">
        <v>63</v>
      </c>
      <c r="D414" s="58" t="s">
        <v>182</v>
      </c>
      <c r="E414" s="61">
        <v>29779</v>
      </c>
      <c r="F414" s="63">
        <v>45069</v>
      </c>
      <c r="G414" s="63">
        <v>45099</v>
      </c>
      <c r="H414" s="63">
        <v>45096</v>
      </c>
      <c r="I414" s="61">
        <v>1300</v>
      </c>
      <c r="J414" s="58"/>
      <c r="L414">
        <f t="shared" si="15"/>
        <v>-30</v>
      </c>
      <c r="M414" s="54">
        <f t="shared" si="16"/>
        <v>-39000</v>
      </c>
    </row>
    <row r="415" spans="1:13" x14ac:dyDescent="0.25">
      <c r="A415" s="47">
        <v>389</v>
      </c>
      <c r="B415" s="66" t="s">
        <v>61</v>
      </c>
      <c r="C415" s="47" t="s">
        <v>63</v>
      </c>
      <c r="D415" s="58" t="s">
        <v>183</v>
      </c>
      <c r="E415" s="61">
        <v>70</v>
      </c>
      <c r="F415" s="63">
        <v>45071</v>
      </c>
      <c r="G415" s="63">
        <v>45092</v>
      </c>
      <c r="H415" s="63">
        <v>45093</v>
      </c>
      <c r="I415" s="61">
        <v>110863.67999999999</v>
      </c>
      <c r="J415" s="58"/>
      <c r="L415">
        <f t="shared" si="15"/>
        <v>-21</v>
      </c>
      <c r="M415" s="54">
        <f t="shared" si="16"/>
        <v>-2328137.2799999998</v>
      </c>
    </row>
    <row r="416" spans="1:13" x14ac:dyDescent="0.25">
      <c r="A416" s="47">
        <v>389</v>
      </c>
      <c r="B416" s="66" t="s">
        <v>61</v>
      </c>
      <c r="C416" s="47" t="s">
        <v>63</v>
      </c>
      <c r="D416" s="58" t="s">
        <v>183</v>
      </c>
      <c r="E416" s="61">
        <v>72</v>
      </c>
      <c r="F416" s="63">
        <v>45071</v>
      </c>
      <c r="G416" s="63">
        <v>45092</v>
      </c>
      <c r="H416" s="63">
        <v>45093</v>
      </c>
      <c r="I416" s="61">
        <v>3175.66</v>
      </c>
      <c r="J416" s="58"/>
      <c r="L416">
        <f t="shared" si="15"/>
        <v>-21</v>
      </c>
      <c r="M416" s="54">
        <f t="shared" si="16"/>
        <v>-66688.86</v>
      </c>
    </row>
    <row r="417" spans="1:13" x14ac:dyDescent="0.25">
      <c r="A417" s="47">
        <v>389</v>
      </c>
      <c r="B417" s="66" t="s">
        <v>61</v>
      </c>
      <c r="C417" s="47" t="s">
        <v>63</v>
      </c>
      <c r="D417" s="58" t="s">
        <v>119</v>
      </c>
      <c r="E417" s="61">
        <v>12414</v>
      </c>
      <c r="F417" s="63">
        <v>45071</v>
      </c>
      <c r="G417" s="63">
        <v>45097</v>
      </c>
      <c r="H417" s="63">
        <v>45097</v>
      </c>
      <c r="I417" s="61">
        <v>24119.1</v>
      </c>
      <c r="J417" s="58"/>
      <c r="L417">
        <f t="shared" si="15"/>
        <v>-26</v>
      </c>
      <c r="M417" s="54">
        <f t="shared" si="16"/>
        <v>-627096.6</v>
      </c>
    </row>
    <row r="418" spans="1:13" x14ac:dyDescent="0.25">
      <c r="A418" s="47">
        <v>389</v>
      </c>
      <c r="B418" s="66" t="s">
        <v>61</v>
      </c>
      <c r="C418" s="47" t="s">
        <v>63</v>
      </c>
      <c r="D418" s="58" t="s">
        <v>119</v>
      </c>
      <c r="E418" s="61">
        <v>12413</v>
      </c>
      <c r="F418" s="63">
        <v>45071</v>
      </c>
      <c r="G418" s="63">
        <v>45097</v>
      </c>
      <c r="H418" s="63">
        <v>45097</v>
      </c>
      <c r="I418" s="61">
        <v>4585.1899999999996</v>
      </c>
      <c r="J418" s="58"/>
      <c r="L418">
        <f t="shared" si="15"/>
        <v>-26</v>
      </c>
      <c r="M418" s="54">
        <f t="shared" si="16"/>
        <v>-119214.93999999999</v>
      </c>
    </row>
    <row r="419" spans="1:13" x14ac:dyDescent="0.25">
      <c r="A419" s="47">
        <v>389</v>
      </c>
      <c r="B419" s="66" t="s">
        <v>61</v>
      </c>
      <c r="C419" s="47" t="s">
        <v>63</v>
      </c>
      <c r="D419" s="58" t="s">
        <v>145</v>
      </c>
      <c r="E419" s="61">
        <v>7585</v>
      </c>
      <c r="F419" s="63">
        <v>45082</v>
      </c>
      <c r="G419" s="63">
        <v>45102</v>
      </c>
      <c r="H419" s="63">
        <v>45103</v>
      </c>
      <c r="I419" s="61">
        <v>925</v>
      </c>
      <c r="J419" s="58"/>
      <c r="L419">
        <f t="shared" si="15"/>
        <v>-20</v>
      </c>
      <c r="M419" s="54">
        <f t="shared" si="16"/>
        <v>-18500</v>
      </c>
    </row>
    <row r="420" spans="1:13" x14ac:dyDescent="0.25">
      <c r="A420" s="47">
        <v>389</v>
      </c>
      <c r="B420" s="66" t="s">
        <v>61</v>
      </c>
      <c r="C420" s="47" t="s">
        <v>63</v>
      </c>
      <c r="D420" s="58" t="s">
        <v>156</v>
      </c>
      <c r="E420" s="61">
        <v>1012</v>
      </c>
      <c r="F420" s="63">
        <v>45071</v>
      </c>
      <c r="G420" s="63">
        <v>45102</v>
      </c>
      <c r="H420" s="63">
        <v>45103</v>
      </c>
      <c r="I420" s="61">
        <v>26000</v>
      </c>
      <c r="J420" s="58"/>
      <c r="L420">
        <f t="shared" si="15"/>
        <v>-31</v>
      </c>
      <c r="M420" s="54">
        <f t="shared" si="16"/>
        <v>-806000</v>
      </c>
    </row>
    <row r="421" spans="1:13" x14ac:dyDescent="0.25">
      <c r="A421" s="47">
        <v>389</v>
      </c>
      <c r="B421" s="66" t="s">
        <v>61</v>
      </c>
      <c r="C421" s="47" t="s">
        <v>63</v>
      </c>
      <c r="D421" s="58" t="s">
        <v>156</v>
      </c>
      <c r="E421" s="61">
        <v>1011</v>
      </c>
      <c r="F421" s="63">
        <v>45071</v>
      </c>
      <c r="G421" s="63">
        <v>45102</v>
      </c>
      <c r="H421" s="63">
        <v>45103</v>
      </c>
      <c r="I421" s="61">
        <v>94000</v>
      </c>
      <c r="J421" s="58"/>
      <c r="L421">
        <f t="shared" si="15"/>
        <v>-31</v>
      </c>
      <c r="M421" s="54">
        <f t="shared" si="16"/>
        <v>-2914000</v>
      </c>
    </row>
    <row r="422" spans="1:13" x14ac:dyDescent="0.25">
      <c r="A422" s="47">
        <v>389</v>
      </c>
      <c r="B422" s="47" t="s">
        <v>61</v>
      </c>
      <c r="C422" s="47" t="s">
        <v>63</v>
      </c>
      <c r="D422" s="58" t="s">
        <v>88</v>
      </c>
      <c r="E422" s="61">
        <v>165863001</v>
      </c>
      <c r="F422" s="63">
        <v>45071</v>
      </c>
      <c r="G422" s="63">
        <v>45107</v>
      </c>
      <c r="H422" s="63">
        <v>45103</v>
      </c>
      <c r="I422" s="61">
        <v>3275</v>
      </c>
      <c r="J422" s="58"/>
      <c r="L422">
        <f t="shared" si="15"/>
        <v>-36</v>
      </c>
      <c r="M422" s="54">
        <f t="shared" si="16"/>
        <v>-117900</v>
      </c>
    </row>
    <row r="423" spans="1:13" x14ac:dyDescent="0.25">
      <c r="A423" s="47">
        <v>389</v>
      </c>
      <c r="B423" s="47" t="s">
        <v>61</v>
      </c>
      <c r="C423" s="47" t="s">
        <v>63</v>
      </c>
      <c r="D423" s="58" t="s">
        <v>104</v>
      </c>
      <c r="E423" s="61">
        <v>72240058</v>
      </c>
      <c r="F423" s="63">
        <v>45071</v>
      </c>
      <c r="G423" s="63">
        <v>45107</v>
      </c>
      <c r="H423" s="63">
        <v>45103</v>
      </c>
      <c r="I423" s="61">
        <v>32252</v>
      </c>
      <c r="J423" s="58"/>
      <c r="L423">
        <f t="shared" si="15"/>
        <v>-36</v>
      </c>
      <c r="M423" s="54">
        <f t="shared" si="16"/>
        <v>-1161072</v>
      </c>
    </row>
    <row r="424" spans="1:13" x14ac:dyDescent="0.25">
      <c r="A424" s="47">
        <v>389</v>
      </c>
      <c r="B424" s="47" t="s">
        <v>61</v>
      </c>
      <c r="C424" s="47" t="s">
        <v>63</v>
      </c>
      <c r="D424" s="58" t="s">
        <v>127</v>
      </c>
      <c r="E424" s="61">
        <v>17742</v>
      </c>
      <c r="F424" s="63">
        <v>45071</v>
      </c>
      <c r="G424" s="63">
        <v>45107</v>
      </c>
      <c r="H424" s="63">
        <v>45103</v>
      </c>
      <c r="I424" s="61">
        <v>6119.58</v>
      </c>
      <c r="J424" s="58"/>
      <c r="L424">
        <f t="shared" si="15"/>
        <v>-36</v>
      </c>
      <c r="M424" s="54">
        <f t="shared" si="16"/>
        <v>-220304.88</v>
      </c>
    </row>
    <row r="425" spans="1:13" x14ac:dyDescent="0.25">
      <c r="A425" s="47">
        <v>389</v>
      </c>
      <c r="B425" s="47" t="s">
        <v>61</v>
      </c>
      <c r="C425" s="47" t="s">
        <v>63</v>
      </c>
      <c r="D425" s="58" t="s">
        <v>102</v>
      </c>
      <c r="E425" s="61">
        <v>259</v>
      </c>
      <c r="F425" s="63">
        <v>45071</v>
      </c>
      <c r="G425" s="63">
        <v>45107</v>
      </c>
      <c r="H425" s="63">
        <v>45103</v>
      </c>
      <c r="I425" s="61">
        <v>49890.99</v>
      </c>
      <c r="J425" s="58"/>
      <c r="L425">
        <f t="shared" si="15"/>
        <v>-36</v>
      </c>
      <c r="M425" s="54">
        <f t="shared" si="16"/>
        <v>-1796075.64</v>
      </c>
    </row>
    <row r="426" spans="1:13" x14ac:dyDescent="0.25">
      <c r="A426" s="47">
        <v>389</v>
      </c>
      <c r="B426" s="47" t="s">
        <v>61</v>
      </c>
      <c r="C426" s="47" t="s">
        <v>63</v>
      </c>
      <c r="D426" s="58" t="s">
        <v>102</v>
      </c>
      <c r="E426" s="61">
        <v>260</v>
      </c>
      <c r="F426" s="63">
        <v>45071</v>
      </c>
      <c r="G426" s="63">
        <v>45107</v>
      </c>
      <c r="H426" s="63">
        <v>45103</v>
      </c>
      <c r="I426" s="61">
        <v>55953.21</v>
      </c>
      <c r="J426" s="58"/>
      <c r="L426">
        <f t="shared" si="15"/>
        <v>-36</v>
      </c>
      <c r="M426" s="54">
        <f t="shared" si="16"/>
        <v>-2014315.56</v>
      </c>
    </row>
    <row r="427" spans="1:13" x14ac:dyDescent="0.25">
      <c r="A427" s="47">
        <v>389</v>
      </c>
      <c r="B427" s="47" t="s">
        <v>61</v>
      </c>
      <c r="C427" s="47" t="s">
        <v>63</v>
      </c>
      <c r="D427" s="58" t="s">
        <v>102</v>
      </c>
      <c r="E427" s="61">
        <v>600</v>
      </c>
      <c r="F427" s="63">
        <v>45071</v>
      </c>
      <c r="G427" s="63">
        <v>45107</v>
      </c>
      <c r="H427" s="63">
        <v>45103</v>
      </c>
      <c r="I427" s="61">
        <v>10000</v>
      </c>
      <c r="J427" s="58"/>
      <c r="L427">
        <f t="shared" si="15"/>
        <v>-36</v>
      </c>
      <c r="M427" s="54">
        <f t="shared" si="16"/>
        <v>-360000</v>
      </c>
    </row>
    <row r="428" spans="1:13" x14ac:dyDescent="0.25">
      <c r="A428" s="47">
        <v>389</v>
      </c>
      <c r="B428" s="47" t="s">
        <v>61</v>
      </c>
      <c r="C428" s="47" t="s">
        <v>63</v>
      </c>
      <c r="D428" s="58" t="s">
        <v>184</v>
      </c>
      <c r="E428" s="61">
        <v>174</v>
      </c>
      <c r="F428" s="63">
        <v>45071</v>
      </c>
      <c r="G428" s="63">
        <v>45102</v>
      </c>
      <c r="H428" s="63">
        <v>45103</v>
      </c>
      <c r="I428" s="61">
        <v>16593.29</v>
      </c>
      <c r="J428" s="58"/>
      <c r="L428">
        <f t="shared" si="15"/>
        <v>-31</v>
      </c>
      <c r="M428" s="54">
        <f t="shared" si="16"/>
        <v>-514391.99000000005</v>
      </c>
    </row>
    <row r="429" spans="1:13" x14ac:dyDescent="0.25">
      <c r="A429" s="47">
        <v>389</v>
      </c>
      <c r="B429" s="47" t="s">
        <v>61</v>
      </c>
      <c r="C429" s="47" t="s">
        <v>63</v>
      </c>
      <c r="D429" s="58" t="s">
        <v>120</v>
      </c>
      <c r="E429" s="61">
        <v>3766</v>
      </c>
      <c r="F429" s="63">
        <v>45071</v>
      </c>
      <c r="G429" s="63">
        <v>45107</v>
      </c>
      <c r="H429" s="63">
        <v>45103</v>
      </c>
      <c r="I429" s="61">
        <v>23850</v>
      </c>
      <c r="J429" s="58"/>
      <c r="L429">
        <f t="shared" si="15"/>
        <v>-36</v>
      </c>
      <c r="M429" s="54">
        <f t="shared" si="16"/>
        <v>-858600</v>
      </c>
    </row>
    <row r="430" spans="1:13" x14ac:dyDescent="0.25">
      <c r="A430" s="47">
        <v>389</v>
      </c>
      <c r="B430" s="47" t="s">
        <v>61</v>
      </c>
      <c r="C430" s="47" t="s">
        <v>63</v>
      </c>
      <c r="D430" s="58" t="s">
        <v>128</v>
      </c>
      <c r="E430" s="61">
        <v>53227</v>
      </c>
      <c r="F430" s="63">
        <v>45071</v>
      </c>
      <c r="G430" s="63">
        <v>45107</v>
      </c>
      <c r="H430" s="63">
        <v>45103</v>
      </c>
      <c r="I430" s="61">
        <v>2400</v>
      </c>
      <c r="J430" s="58"/>
      <c r="L430">
        <f t="shared" si="15"/>
        <v>-36</v>
      </c>
      <c r="M430" s="54">
        <f t="shared" si="16"/>
        <v>-86400</v>
      </c>
    </row>
    <row r="431" spans="1:13" x14ac:dyDescent="0.25">
      <c r="A431" s="47">
        <v>389</v>
      </c>
      <c r="B431" s="47" t="s">
        <v>61</v>
      </c>
      <c r="C431" s="47" t="s">
        <v>63</v>
      </c>
      <c r="D431" s="58" t="s">
        <v>114</v>
      </c>
      <c r="E431" s="61">
        <v>20</v>
      </c>
      <c r="F431" s="63">
        <v>45071</v>
      </c>
      <c r="G431" s="63">
        <v>45107</v>
      </c>
      <c r="H431" s="63">
        <v>45103</v>
      </c>
      <c r="I431" s="61">
        <v>7074.95</v>
      </c>
      <c r="J431" s="58"/>
      <c r="L431">
        <f t="shared" si="15"/>
        <v>-36</v>
      </c>
      <c r="M431" s="54">
        <f t="shared" si="16"/>
        <v>-254698.19999999998</v>
      </c>
    </row>
    <row r="432" spans="1:13" x14ac:dyDescent="0.25">
      <c r="A432" s="47">
        <v>389</v>
      </c>
      <c r="B432" s="47" t="s">
        <v>61</v>
      </c>
      <c r="C432" s="47" t="s">
        <v>63</v>
      </c>
      <c r="D432" s="58" t="s">
        <v>163</v>
      </c>
      <c r="E432" s="61">
        <v>11620</v>
      </c>
      <c r="F432" s="63">
        <v>45079</v>
      </c>
      <c r="G432" s="63">
        <v>45107</v>
      </c>
      <c r="H432" s="63">
        <v>45103</v>
      </c>
      <c r="I432" s="61">
        <v>269.48</v>
      </c>
      <c r="J432" s="58"/>
      <c r="L432">
        <f t="shared" si="15"/>
        <v>-28</v>
      </c>
      <c r="M432" s="54">
        <f t="shared" si="16"/>
        <v>-7545.4400000000005</v>
      </c>
    </row>
    <row r="433" spans="1:13" x14ac:dyDescent="0.25">
      <c r="A433" s="47">
        <v>389</v>
      </c>
      <c r="B433" s="47" t="s">
        <v>61</v>
      </c>
      <c r="C433" s="47" t="s">
        <v>63</v>
      </c>
      <c r="D433" s="58" t="s">
        <v>113</v>
      </c>
      <c r="E433" s="61">
        <v>1007</v>
      </c>
      <c r="F433" s="63">
        <v>45071</v>
      </c>
      <c r="G433" s="63">
        <v>45107</v>
      </c>
      <c r="H433" s="63">
        <v>45103</v>
      </c>
      <c r="I433" s="61">
        <v>30923.5</v>
      </c>
      <c r="J433" s="58"/>
      <c r="L433">
        <f t="shared" ref="L433:L483" si="17">F433-G433</f>
        <v>-36</v>
      </c>
      <c r="M433" s="54">
        <f t="shared" si="16"/>
        <v>-1113246</v>
      </c>
    </row>
    <row r="434" spans="1:13" x14ac:dyDescent="0.25">
      <c r="A434" s="47">
        <v>389</v>
      </c>
      <c r="B434" s="47" t="s">
        <v>61</v>
      </c>
      <c r="C434" s="47" t="s">
        <v>63</v>
      </c>
      <c r="D434" s="58" t="s">
        <v>148</v>
      </c>
      <c r="E434" s="61">
        <v>32023</v>
      </c>
      <c r="F434" s="63">
        <v>45071</v>
      </c>
      <c r="G434" s="63">
        <v>45107</v>
      </c>
      <c r="H434" s="63">
        <v>45103</v>
      </c>
      <c r="I434" s="61">
        <v>28500</v>
      </c>
      <c r="J434" s="58"/>
      <c r="L434">
        <f t="shared" si="17"/>
        <v>-36</v>
      </c>
      <c r="M434" s="54">
        <f t="shared" si="16"/>
        <v>-1026000</v>
      </c>
    </row>
    <row r="435" spans="1:13" x14ac:dyDescent="0.25">
      <c r="A435" s="47">
        <v>389</v>
      </c>
      <c r="B435" s="47" t="s">
        <v>61</v>
      </c>
      <c r="C435" s="47" t="s">
        <v>63</v>
      </c>
      <c r="D435" s="58" t="s">
        <v>97</v>
      </c>
      <c r="E435" s="61">
        <v>5313</v>
      </c>
      <c r="F435" s="63">
        <v>45071</v>
      </c>
      <c r="G435" s="63">
        <v>45107</v>
      </c>
      <c r="H435" s="63">
        <v>45103</v>
      </c>
      <c r="I435" s="61">
        <v>9566.67</v>
      </c>
      <c r="J435" s="58"/>
      <c r="L435">
        <f t="shared" si="17"/>
        <v>-36</v>
      </c>
      <c r="M435" s="54">
        <f t="shared" si="16"/>
        <v>-344400.12</v>
      </c>
    </row>
    <row r="436" spans="1:13" x14ac:dyDescent="0.25">
      <c r="A436" s="47">
        <v>389</v>
      </c>
      <c r="B436" s="47" t="s">
        <v>61</v>
      </c>
      <c r="C436" s="47" t="s">
        <v>63</v>
      </c>
      <c r="D436" s="58" t="s">
        <v>109</v>
      </c>
      <c r="E436" s="61">
        <v>281</v>
      </c>
      <c r="F436" s="63">
        <v>45071</v>
      </c>
      <c r="G436" s="63">
        <v>45105</v>
      </c>
      <c r="H436" s="63">
        <v>45103</v>
      </c>
      <c r="I436" s="61">
        <v>11813.33</v>
      </c>
      <c r="J436" s="58"/>
      <c r="L436">
        <f t="shared" si="17"/>
        <v>-34</v>
      </c>
      <c r="M436" s="54">
        <f t="shared" si="16"/>
        <v>-401653.22</v>
      </c>
    </row>
    <row r="437" spans="1:13" x14ac:dyDescent="0.25">
      <c r="A437" s="47">
        <v>389</v>
      </c>
      <c r="B437" s="47" t="s">
        <v>61</v>
      </c>
      <c r="C437" s="47" t="s">
        <v>63</v>
      </c>
      <c r="D437" s="58" t="s">
        <v>144</v>
      </c>
      <c r="E437" s="61">
        <v>7476</v>
      </c>
      <c r="F437" s="63">
        <v>45071</v>
      </c>
      <c r="G437" s="63">
        <v>45107</v>
      </c>
      <c r="H437" s="63">
        <v>45103</v>
      </c>
      <c r="I437" s="61">
        <v>210</v>
      </c>
      <c r="J437" s="58"/>
      <c r="L437">
        <f t="shared" si="17"/>
        <v>-36</v>
      </c>
      <c r="M437" s="54">
        <f t="shared" si="16"/>
        <v>-7560</v>
      </c>
    </row>
    <row r="438" spans="1:13" x14ac:dyDescent="0.25">
      <c r="A438" s="47">
        <v>389</v>
      </c>
      <c r="B438" s="47" t="s">
        <v>61</v>
      </c>
      <c r="C438" s="47" t="s">
        <v>63</v>
      </c>
      <c r="D438" s="58" t="s">
        <v>144</v>
      </c>
      <c r="E438" s="61">
        <v>7477</v>
      </c>
      <c r="F438" s="63">
        <v>45071</v>
      </c>
      <c r="G438" s="63">
        <v>45107</v>
      </c>
      <c r="H438" s="63">
        <v>45103</v>
      </c>
      <c r="I438" s="61">
        <v>2415</v>
      </c>
      <c r="J438" s="58"/>
      <c r="L438">
        <f t="shared" si="17"/>
        <v>-36</v>
      </c>
      <c r="M438" s="54">
        <f t="shared" si="16"/>
        <v>-86940</v>
      </c>
    </row>
    <row r="439" spans="1:13" x14ac:dyDescent="0.25">
      <c r="A439" s="47">
        <v>389</v>
      </c>
      <c r="B439" s="47" t="s">
        <v>61</v>
      </c>
      <c r="C439" s="47" t="s">
        <v>63</v>
      </c>
      <c r="D439" s="58" t="s">
        <v>144</v>
      </c>
      <c r="E439" s="61">
        <v>19837</v>
      </c>
      <c r="F439" s="63">
        <v>45071</v>
      </c>
      <c r="G439" s="63">
        <v>45107</v>
      </c>
      <c r="H439" s="63">
        <v>45103</v>
      </c>
      <c r="I439" s="61">
        <v>18000</v>
      </c>
      <c r="J439" s="58"/>
      <c r="L439">
        <f t="shared" si="17"/>
        <v>-36</v>
      </c>
      <c r="M439" s="54">
        <f t="shared" si="16"/>
        <v>-648000</v>
      </c>
    </row>
    <row r="440" spans="1:13" x14ac:dyDescent="0.25">
      <c r="A440" s="47">
        <v>389</v>
      </c>
      <c r="B440" s="47" t="s">
        <v>61</v>
      </c>
      <c r="C440" s="47" t="s">
        <v>63</v>
      </c>
      <c r="D440" s="58" t="s">
        <v>144</v>
      </c>
      <c r="E440" s="61">
        <v>19838</v>
      </c>
      <c r="F440" s="63">
        <v>45071</v>
      </c>
      <c r="G440" s="63">
        <v>45107</v>
      </c>
      <c r="H440" s="63">
        <v>45103</v>
      </c>
      <c r="I440" s="61">
        <v>5050</v>
      </c>
      <c r="J440" s="58"/>
      <c r="L440">
        <f t="shared" si="17"/>
        <v>-36</v>
      </c>
      <c r="M440" s="54">
        <f t="shared" si="16"/>
        <v>-181800</v>
      </c>
    </row>
    <row r="441" spans="1:13" x14ac:dyDescent="0.25">
      <c r="A441" s="47">
        <v>389</v>
      </c>
      <c r="B441" s="47" t="s">
        <v>61</v>
      </c>
      <c r="C441" s="47" t="s">
        <v>63</v>
      </c>
      <c r="D441" s="58" t="s">
        <v>144</v>
      </c>
      <c r="E441" s="61">
        <v>19839</v>
      </c>
      <c r="F441" s="63">
        <v>45071</v>
      </c>
      <c r="G441" s="63">
        <v>45107</v>
      </c>
      <c r="H441" s="63">
        <v>45103</v>
      </c>
      <c r="I441" s="61">
        <v>58075</v>
      </c>
      <c r="J441" s="58"/>
      <c r="L441">
        <f t="shared" si="17"/>
        <v>-36</v>
      </c>
      <c r="M441" s="54">
        <f t="shared" si="16"/>
        <v>-2090700</v>
      </c>
    </row>
    <row r="442" spans="1:13" x14ac:dyDescent="0.25">
      <c r="A442" s="47">
        <v>389</v>
      </c>
      <c r="B442" s="47" t="s">
        <v>61</v>
      </c>
      <c r="C442" s="47" t="s">
        <v>63</v>
      </c>
      <c r="D442" s="58" t="s">
        <v>158</v>
      </c>
      <c r="E442" s="61">
        <v>910048489</v>
      </c>
      <c r="F442" s="63">
        <v>45071</v>
      </c>
      <c r="G442" s="63">
        <v>45107</v>
      </c>
      <c r="H442" s="63">
        <v>45103</v>
      </c>
      <c r="I442" s="61">
        <v>7623.38</v>
      </c>
      <c r="J442" s="58"/>
      <c r="L442">
        <f t="shared" si="17"/>
        <v>-36</v>
      </c>
      <c r="M442" s="54">
        <f t="shared" si="16"/>
        <v>-274441.68</v>
      </c>
    </row>
    <row r="443" spans="1:13" x14ac:dyDescent="0.25">
      <c r="A443" s="47">
        <v>389</v>
      </c>
      <c r="B443" s="47" t="s">
        <v>61</v>
      </c>
      <c r="C443" s="47" t="s">
        <v>63</v>
      </c>
      <c r="D443" s="58" t="s">
        <v>158</v>
      </c>
      <c r="E443" s="61">
        <v>910048529</v>
      </c>
      <c r="F443" s="63">
        <v>45071</v>
      </c>
      <c r="G443" s="63">
        <v>45107</v>
      </c>
      <c r="H443" s="63">
        <v>45103</v>
      </c>
      <c r="I443" s="61">
        <v>231006.81</v>
      </c>
      <c r="J443" s="58"/>
      <c r="L443">
        <f t="shared" si="17"/>
        <v>-36</v>
      </c>
      <c r="M443" s="54">
        <f t="shared" si="16"/>
        <v>-8316245.1600000001</v>
      </c>
    </row>
    <row r="444" spans="1:13" x14ac:dyDescent="0.25">
      <c r="A444" s="47">
        <v>389</v>
      </c>
      <c r="B444" s="47" t="s">
        <v>61</v>
      </c>
      <c r="C444" s="47" t="s">
        <v>63</v>
      </c>
      <c r="D444" s="58" t="s">
        <v>122</v>
      </c>
      <c r="E444" s="61">
        <v>1159</v>
      </c>
      <c r="F444" s="63">
        <v>45071</v>
      </c>
      <c r="G444" s="63">
        <v>45107</v>
      </c>
      <c r="H444" s="63">
        <v>45103</v>
      </c>
      <c r="I444" s="61">
        <v>17272.5</v>
      </c>
      <c r="J444" s="58"/>
      <c r="L444">
        <f t="shared" si="17"/>
        <v>-36</v>
      </c>
      <c r="M444" s="54">
        <f t="shared" si="16"/>
        <v>-621810</v>
      </c>
    </row>
    <row r="445" spans="1:13" x14ac:dyDescent="0.25">
      <c r="A445" s="47">
        <v>389</v>
      </c>
      <c r="B445" s="47" t="s">
        <v>61</v>
      </c>
      <c r="C445" s="47" t="s">
        <v>63</v>
      </c>
      <c r="D445" s="58" t="s">
        <v>185</v>
      </c>
      <c r="E445" s="61">
        <v>478</v>
      </c>
      <c r="F445" s="63">
        <v>45090</v>
      </c>
      <c r="G445" s="63">
        <v>45107</v>
      </c>
      <c r="H445" s="63">
        <v>45103</v>
      </c>
      <c r="I445" s="61">
        <v>2120</v>
      </c>
      <c r="J445" s="58"/>
      <c r="L445">
        <f t="shared" si="17"/>
        <v>-17</v>
      </c>
      <c r="M445" s="54">
        <f t="shared" si="16"/>
        <v>-36040</v>
      </c>
    </row>
    <row r="446" spans="1:13" x14ac:dyDescent="0.25">
      <c r="A446" s="47">
        <v>389</v>
      </c>
      <c r="B446" s="47" t="s">
        <v>61</v>
      </c>
      <c r="C446" s="47" t="s">
        <v>63</v>
      </c>
      <c r="D446" s="58" t="s">
        <v>151</v>
      </c>
      <c r="E446" s="61">
        <v>38523</v>
      </c>
      <c r="F446" s="63">
        <v>45071</v>
      </c>
      <c r="G446" s="63">
        <v>45107</v>
      </c>
      <c r="H446" s="63">
        <v>45103</v>
      </c>
      <c r="I446" s="61">
        <v>11261.48</v>
      </c>
      <c r="J446" s="58"/>
      <c r="L446">
        <f t="shared" si="17"/>
        <v>-36</v>
      </c>
      <c r="M446" s="54">
        <f t="shared" si="16"/>
        <v>-405413.27999999997</v>
      </c>
    </row>
    <row r="447" spans="1:13" x14ac:dyDescent="0.25">
      <c r="A447" s="47">
        <v>389</v>
      </c>
      <c r="B447" s="47" t="s">
        <v>61</v>
      </c>
      <c r="C447" s="47" t="s">
        <v>63</v>
      </c>
      <c r="D447" s="58" t="s">
        <v>80</v>
      </c>
      <c r="E447" s="61">
        <v>1646</v>
      </c>
      <c r="F447" s="63">
        <v>45071</v>
      </c>
      <c r="G447" s="63">
        <v>45107</v>
      </c>
      <c r="H447" s="63">
        <v>45103</v>
      </c>
      <c r="I447" s="61">
        <v>2841.71</v>
      </c>
      <c r="J447" s="58"/>
      <c r="L447">
        <f t="shared" si="17"/>
        <v>-36</v>
      </c>
      <c r="M447" s="54">
        <f t="shared" ref="M447:M483" si="18">L447*I447</f>
        <v>-102301.56</v>
      </c>
    </row>
    <row r="448" spans="1:13" x14ac:dyDescent="0.25">
      <c r="A448" s="47">
        <v>389</v>
      </c>
      <c r="B448" s="47" t="s">
        <v>61</v>
      </c>
      <c r="C448" s="47" t="s">
        <v>63</v>
      </c>
      <c r="D448" s="58" t="s">
        <v>116</v>
      </c>
      <c r="E448" s="61">
        <v>1271</v>
      </c>
      <c r="F448" s="63">
        <v>45071</v>
      </c>
      <c r="G448" s="63">
        <v>45107</v>
      </c>
      <c r="H448" s="63">
        <v>45103</v>
      </c>
      <c r="I448" s="61">
        <v>3659.62</v>
      </c>
      <c r="J448" s="58"/>
      <c r="L448">
        <f t="shared" si="17"/>
        <v>-36</v>
      </c>
      <c r="M448" s="54">
        <f t="shared" si="18"/>
        <v>-131746.32</v>
      </c>
    </row>
    <row r="449" spans="1:13" x14ac:dyDescent="0.25">
      <c r="A449" s="47">
        <v>389</v>
      </c>
      <c r="B449" s="47" t="s">
        <v>61</v>
      </c>
      <c r="C449" s="47" t="s">
        <v>63</v>
      </c>
      <c r="D449" s="58" t="s">
        <v>111</v>
      </c>
      <c r="E449" s="61">
        <v>162</v>
      </c>
      <c r="F449" s="63">
        <v>45071</v>
      </c>
      <c r="G449" s="63">
        <v>45107</v>
      </c>
      <c r="H449" s="63">
        <v>45103</v>
      </c>
      <c r="I449" s="61">
        <v>28135.74</v>
      </c>
      <c r="J449" s="58"/>
      <c r="L449">
        <f t="shared" si="17"/>
        <v>-36</v>
      </c>
      <c r="M449" s="54">
        <f t="shared" si="18"/>
        <v>-1012886.64</v>
      </c>
    </row>
    <row r="450" spans="1:13" x14ac:dyDescent="0.25">
      <c r="A450" s="47">
        <v>389</v>
      </c>
      <c r="B450" s="47" t="s">
        <v>61</v>
      </c>
      <c r="C450" s="47" t="s">
        <v>63</v>
      </c>
      <c r="D450" s="58" t="s">
        <v>111</v>
      </c>
      <c r="E450" s="61">
        <v>160</v>
      </c>
      <c r="F450" s="63">
        <v>45071</v>
      </c>
      <c r="G450" s="63">
        <v>45107</v>
      </c>
      <c r="H450" s="63">
        <v>45103</v>
      </c>
      <c r="I450" s="61">
        <v>1212.44</v>
      </c>
      <c r="J450" s="58"/>
      <c r="L450">
        <f t="shared" si="17"/>
        <v>-36</v>
      </c>
      <c r="M450" s="54">
        <f t="shared" si="18"/>
        <v>-43647.840000000004</v>
      </c>
    </row>
    <row r="451" spans="1:13" x14ac:dyDescent="0.25">
      <c r="A451" s="47">
        <v>389</v>
      </c>
      <c r="B451" s="47" t="s">
        <v>61</v>
      </c>
      <c r="C451" s="47" t="s">
        <v>63</v>
      </c>
      <c r="D451" s="58" t="s">
        <v>111</v>
      </c>
      <c r="E451" s="61">
        <v>161</v>
      </c>
      <c r="F451" s="63">
        <v>45071</v>
      </c>
      <c r="G451" s="63">
        <v>45107</v>
      </c>
      <c r="H451" s="63">
        <v>45103</v>
      </c>
      <c r="I451" s="61">
        <v>68627.67</v>
      </c>
      <c r="J451" s="58"/>
      <c r="L451">
        <f t="shared" si="17"/>
        <v>-36</v>
      </c>
      <c r="M451" s="54">
        <f t="shared" si="18"/>
        <v>-2470596.12</v>
      </c>
    </row>
    <row r="452" spans="1:13" x14ac:dyDescent="0.25">
      <c r="A452" s="47">
        <v>389</v>
      </c>
      <c r="B452" s="47" t="s">
        <v>61</v>
      </c>
      <c r="C452" s="47" t="s">
        <v>63</v>
      </c>
      <c r="D452" s="58" t="s">
        <v>111</v>
      </c>
      <c r="E452" s="61">
        <v>159</v>
      </c>
      <c r="F452" s="63">
        <v>45071</v>
      </c>
      <c r="G452" s="63">
        <v>45107</v>
      </c>
      <c r="H452" s="63">
        <v>45103</v>
      </c>
      <c r="I452" s="61">
        <v>14691.92</v>
      </c>
      <c r="J452" s="58"/>
      <c r="L452">
        <f t="shared" si="17"/>
        <v>-36</v>
      </c>
      <c r="M452" s="54">
        <f t="shared" si="18"/>
        <v>-528909.12</v>
      </c>
    </row>
    <row r="453" spans="1:13" x14ac:dyDescent="0.25">
      <c r="A453" s="47">
        <v>389</v>
      </c>
      <c r="B453" s="47" t="s">
        <v>61</v>
      </c>
      <c r="C453" s="47" t="s">
        <v>63</v>
      </c>
      <c r="D453" s="58" t="s">
        <v>152</v>
      </c>
      <c r="E453" s="61">
        <v>397513</v>
      </c>
      <c r="F453" s="63">
        <v>45092</v>
      </c>
      <c r="G453" s="63">
        <v>45107</v>
      </c>
      <c r="H453" s="63">
        <v>45103</v>
      </c>
      <c r="I453" s="61">
        <v>390.25</v>
      </c>
      <c r="J453" s="58"/>
      <c r="L453">
        <f t="shared" si="17"/>
        <v>-15</v>
      </c>
      <c r="M453" s="54">
        <f t="shared" si="18"/>
        <v>-5853.75</v>
      </c>
    </row>
    <row r="454" spans="1:13" x14ac:dyDescent="0.25">
      <c r="A454" s="47">
        <v>389</v>
      </c>
      <c r="B454" s="47" t="s">
        <v>61</v>
      </c>
      <c r="C454" s="47" t="s">
        <v>63</v>
      </c>
      <c r="D454" s="58" t="s">
        <v>179</v>
      </c>
      <c r="E454" s="61">
        <v>105869</v>
      </c>
      <c r="F454" s="63">
        <v>45071</v>
      </c>
      <c r="G454" s="63">
        <v>45107</v>
      </c>
      <c r="H454" s="63">
        <v>45103</v>
      </c>
      <c r="I454" s="61">
        <v>31810</v>
      </c>
      <c r="J454" s="58"/>
      <c r="L454">
        <f t="shared" si="17"/>
        <v>-36</v>
      </c>
      <c r="M454" s="54">
        <f t="shared" si="18"/>
        <v>-1145160</v>
      </c>
    </row>
    <row r="455" spans="1:13" x14ac:dyDescent="0.25">
      <c r="A455" s="47">
        <v>389</v>
      </c>
      <c r="B455" s="47" t="s">
        <v>61</v>
      </c>
      <c r="C455" s="47" t="s">
        <v>63</v>
      </c>
      <c r="D455" s="58" t="s">
        <v>140</v>
      </c>
      <c r="E455" s="61">
        <v>139</v>
      </c>
      <c r="F455" s="63">
        <v>45071</v>
      </c>
      <c r="G455" s="63">
        <v>45105</v>
      </c>
      <c r="H455" s="63">
        <v>45103</v>
      </c>
      <c r="I455" s="61">
        <v>3950</v>
      </c>
      <c r="J455" s="58"/>
      <c r="L455">
        <f t="shared" si="17"/>
        <v>-34</v>
      </c>
      <c r="M455" s="54">
        <f t="shared" si="18"/>
        <v>-134300</v>
      </c>
    </row>
    <row r="456" spans="1:13" x14ac:dyDescent="0.25">
      <c r="A456" s="47">
        <v>389</v>
      </c>
      <c r="B456" s="47" t="s">
        <v>61</v>
      </c>
      <c r="C456" s="47" t="s">
        <v>63</v>
      </c>
      <c r="D456" s="58" t="s">
        <v>140</v>
      </c>
      <c r="E456" s="61">
        <v>154</v>
      </c>
      <c r="F456" s="63">
        <v>45071</v>
      </c>
      <c r="G456" s="63">
        <v>45107</v>
      </c>
      <c r="H456" s="63">
        <v>45103</v>
      </c>
      <c r="I456" s="61">
        <v>3950</v>
      </c>
      <c r="J456" s="58"/>
      <c r="L456">
        <f t="shared" si="17"/>
        <v>-36</v>
      </c>
      <c r="M456" s="54">
        <f t="shared" si="18"/>
        <v>-142200</v>
      </c>
    </row>
    <row r="457" spans="1:13" x14ac:dyDescent="0.25">
      <c r="A457" s="47">
        <v>389</v>
      </c>
      <c r="B457" s="47" t="s">
        <v>61</v>
      </c>
      <c r="C457" s="47" t="s">
        <v>63</v>
      </c>
      <c r="D457" s="58" t="s">
        <v>140</v>
      </c>
      <c r="E457" s="61">
        <v>157</v>
      </c>
      <c r="F457" s="63">
        <v>45071</v>
      </c>
      <c r="G457" s="63">
        <v>45107</v>
      </c>
      <c r="H457" s="63">
        <v>45103</v>
      </c>
      <c r="I457" s="61">
        <v>4600</v>
      </c>
      <c r="J457" s="58"/>
      <c r="L457">
        <f t="shared" si="17"/>
        <v>-36</v>
      </c>
      <c r="M457" s="54">
        <f t="shared" si="18"/>
        <v>-165600</v>
      </c>
    </row>
    <row r="458" spans="1:13" x14ac:dyDescent="0.25">
      <c r="A458" s="47">
        <v>389</v>
      </c>
      <c r="B458" s="47" t="s">
        <v>61</v>
      </c>
      <c r="C458" s="47" t="s">
        <v>63</v>
      </c>
      <c r="D458" s="58" t="s">
        <v>108</v>
      </c>
      <c r="E458" s="61">
        <v>1309</v>
      </c>
      <c r="F458" s="63">
        <v>45071</v>
      </c>
      <c r="G458" s="63">
        <v>45107</v>
      </c>
      <c r="H458" s="63">
        <v>45103</v>
      </c>
      <c r="I458" s="61">
        <v>570</v>
      </c>
      <c r="J458" s="58"/>
      <c r="L458">
        <f t="shared" si="17"/>
        <v>-36</v>
      </c>
      <c r="M458" s="54">
        <f t="shared" si="18"/>
        <v>-20520</v>
      </c>
    </row>
    <row r="459" spans="1:13" x14ac:dyDescent="0.25">
      <c r="A459" s="47">
        <v>389</v>
      </c>
      <c r="B459" s="47" t="s">
        <v>61</v>
      </c>
      <c r="C459" s="47" t="s">
        <v>63</v>
      </c>
      <c r="D459" s="58" t="s">
        <v>81</v>
      </c>
      <c r="E459" s="61">
        <v>8143</v>
      </c>
      <c r="F459" s="63">
        <v>45071</v>
      </c>
      <c r="G459" s="63">
        <v>45107</v>
      </c>
      <c r="H459" s="63">
        <v>45103</v>
      </c>
      <c r="I459" s="61">
        <v>28534.5</v>
      </c>
      <c r="J459" s="58"/>
      <c r="L459">
        <f t="shared" si="17"/>
        <v>-36</v>
      </c>
      <c r="M459" s="54">
        <f t="shared" si="18"/>
        <v>-1027242</v>
      </c>
    </row>
    <row r="460" spans="1:13" x14ac:dyDescent="0.25">
      <c r="A460" s="47">
        <v>389</v>
      </c>
      <c r="B460" s="47" t="s">
        <v>61</v>
      </c>
      <c r="C460" s="47" t="s">
        <v>63</v>
      </c>
      <c r="D460" s="58" t="s">
        <v>118</v>
      </c>
      <c r="E460" s="61">
        <v>11093</v>
      </c>
      <c r="F460" s="63">
        <v>45071</v>
      </c>
      <c r="G460" s="63">
        <v>45107</v>
      </c>
      <c r="H460" s="63">
        <v>45103</v>
      </c>
      <c r="I460" s="61">
        <v>13232.33</v>
      </c>
      <c r="J460" s="58"/>
      <c r="L460">
        <f t="shared" si="17"/>
        <v>-36</v>
      </c>
      <c r="M460" s="54">
        <f t="shared" si="18"/>
        <v>-476363.88</v>
      </c>
    </row>
    <row r="461" spans="1:13" x14ac:dyDescent="0.25">
      <c r="A461" s="47">
        <v>389</v>
      </c>
      <c r="B461" s="47" t="s">
        <v>61</v>
      </c>
      <c r="C461" s="47" t="s">
        <v>63</v>
      </c>
      <c r="D461" s="58" t="s">
        <v>153</v>
      </c>
      <c r="E461" s="61">
        <v>114</v>
      </c>
      <c r="F461" s="63">
        <v>45071</v>
      </c>
      <c r="G461" s="63">
        <v>45107</v>
      </c>
      <c r="H461" s="63">
        <v>45106</v>
      </c>
      <c r="I461" s="61">
        <v>57043.76</v>
      </c>
      <c r="J461" s="58"/>
      <c r="L461">
        <f t="shared" si="17"/>
        <v>-36</v>
      </c>
      <c r="M461" s="54">
        <f t="shared" si="18"/>
        <v>-2053575.36</v>
      </c>
    </row>
    <row r="462" spans="1:13" x14ac:dyDescent="0.25">
      <c r="A462" s="47">
        <v>389</v>
      </c>
      <c r="B462" s="47" t="s">
        <v>61</v>
      </c>
      <c r="C462" s="47" t="s">
        <v>63</v>
      </c>
      <c r="D462" s="58" t="s">
        <v>121</v>
      </c>
      <c r="E462" s="61">
        <v>1059</v>
      </c>
      <c r="F462" s="63">
        <v>45071</v>
      </c>
      <c r="G462" s="63">
        <v>45107</v>
      </c>
      <c r="H462" s="63">
        <v>45106</v>
      </c>
      <c r="I462" s="61">
        <v>18584.439999999999</v>
      </c>
      <c r="J462" s="58"/>
      <c r="L462">
        <f t="shared" si="17"/>
        <v>-36</v>
      </c>
      <c r="M462" s="54">
        <f t="shared" si="18"/>
        <v>-669039.84</v>
      </c>
    </row>
    <row r="463" spans="1:13" x14ac:dyDescent="0.25">
      <c r="A463" s="47">
        <v>389</v>
      </c>
      <c r="B463" s="47" t="s">
        <v>61</v>
      </c>
      <c r="C463" s="47" t="s">
        <v>63</v>
      </c>
      <c r="D463" s="58" t="s">
        <v>121</v>
      </c>
      <c r="E463" s="61">
        <v>1058</v>
      </c>
      <c r="F463" s="63">
        <v>45071</v>
      </c>
      <c r="G463" s="63">
        <v>45107</v>
      </c>
      <c r="H463" s="63">
        <v>45106</v>
      </c>
      <c r="I463" s="61">
        <v>21084.06</v>
      </c>
      <c r="J463" s="58"/>
      <c r="L463">
        <f t="shared" si="17"/>
        <v>-36</v>
      </c>
      <c r="M463" s="54">
        <f t="shared" si="18"/>
        <v>-759026.16</v>
      </c>
    </row>
    <row r="464" spans="1:13" x14ac:dyDescent="0.25">
      <c r="A464" s="47">
        <v>389</v>
      </c>
      <c r="B464" s="47" t="s">
        <v>61</v>
      </c>
      <c r="C464" s="47" t="s">
        <v>63</v>
      </c>
      <c r="D464" s="58" t="s">
        <v>115</v>
      </c>
      <c r="E464" s="61">
        <v>251</v>
      </c>
      <c r="F464" s="63">
        <v>45071</v>
      </c>
      <c r="G464" s="63">
        <v>45107</v>
      </c>
      <c r="H464" s="63">
        <v>45106</v>
      </c>
      <c r="I464" s="61">
        <v>17590.77</v>
      </c>
      <c r="J464" s="58"/>
      <c r="L464">
        <f t="shared" si="17"/>
        <v>-36</v>
      </c>
      <c r="M464" s="54">
        <f t="shared" si="18"/>
        <v>-633267.72</v>
      </c>
    </row>
    <row r="465" spans="1:13" x14ac:dyDescent="0.25">
      <c r="A465" s="47">
        <v>389</v>
      </c>
      <c r="B465" s="47" t="s">
        <v>61</v>
      </c>
      <c r="C465" s="47" t="s">
        <v>63</v>
      </c>
      <c r="D465" s="58" t="s">
        <v>115</v>
      </c>
      <c r="E465" s="61">
        <v>252</v>
      </c>
      <c r="F465" s="63">
        <v>45071</v>
      </c>
      <c r="G465" s="63">
        <v>45107</v>
      </c>
      <c r="H465" s="63">
        <v>45106</v>
      </c>
      <c r="I465" s="61">
        <v>1514.96</v>
      </c>
      <c r="J465" s="58"/>
      <c r="L465">
        <f t="shared" si="17"/>
        <v>-36</v>
      </c>
      <c r="M465" s="54">
        <f t="shared" si="18"/>
        <v>-54538.559999999998</v>
      </c>
    </row>
    <row r="466" spans="1:13" x14ac:dyDescent="0.25">
      <c r="A466" s="47">
        <v>389</v>
      </c>
      <c r="B466" s="47" t="s">
        <v>61</v>
      </c>
      <c r="C466" s="47" t="s">
        <v>63</v>
      </c>
      <c r="D466" s="58" t="s">
        <v>115</v>
      </c>
      <c r="E466" s="61">
        <v>250</v>
      </c>
      <c r="F466" s="63">
        <v>45071</v>
      </c>
      <c r="G466" s="63">
        <v>45107</v>
      </c>
      <c r="H466" s="63">
        <v>45106</v>
      </c>
      <c r="I466" s="61">
        <v>3253.09</v>
      </c>
      <c r="J466" s="58"/>
      <c r="L466">
        <f t="shared" si="17"/>
        <v>-36</v>
      </c>
      <c r="M466" s="54">
        <f t="shared" si="18"/>
        <v>-117111.24</v>
      </c>
    </row>
    <row r="467" spans="1:13" x14ac:dyDescent="0.25">
      <c r="A467" s="47">
        <v>389</v>
      </c>
      <c r="B467" s="47" t="s">
        <v>61</v>
      </c>
      <c r="C467" s="47" t="s">
        <v>63</v>
      </c>
      <c r="D467" s="58" t="s">
        <v>115</v>
      </c>
      <c r="E467" s="61">
        <v>254</v>
      </c>
      <c r="F467" s="63">
        <v>45071</v>
      </c>
      <c r="G467" s="63">
        <v>45107</v>
      </c>
      <c r="H467" s="63">
        <v>45106</v>
      </c>
      <c r="I467" s="61">
        <v>9064.5</v>
      </c>
      <c r="J467" s="58"/>
      <c r="L467">
        <f t="shared" si="17"/>
        <v>-36</v>
      </c>
      <c r="M467" s="54">
        <f t="shared" si="18"/>
        <v>-326322</v>
      </c>
    </row>
    <row r="468" spans="1:13" x14ac:dyDescent="0.25">
      <c r="A468" s="47">
        <v>389</v>
      </c>
      <c r="B468" s="47" t="s">
        <v>61</v>
      </c>
      <c r="C468" s="47" t="s">
        <v>63</v>
      </c>
      <c r="D468" s="58" t="s">
        <v>110</v>
      </c>
      <c r="E468" s="61">
        <v>551</v>
      </c>
      <c r="F468" s="63">
        <v>45071</v>
      </c>
      <c r="G468" s="63">
        <v>45107</v>
      </c>
      <c r="H468" s="63">
        <v>45106</v>
      </c>
      <c r="I468" s="61">
        <v>61984.26</v>
      </c>
      <c r="J468" s="58"/>
      <c r="L468">
        <f t="shared" si="17"/>
        <v>-36</v>
      </c>
      <c r="M468" s="54">
        <f t="shared" si="18"/>
        <v>-2231433.36</v>
      </c>
    </row>
    <row r="469" spans="1:13" x14ac:dyDescent="0.25">
      <c r="A469" s="47">
        <v>389</v>
      </c>
      <c r="B469" s="47" t="s">
        <v>61</v>
      </c>
      <c r="C469" s="47" t="s">
        <v>63</v>
      </c>
      <c r="D469" s="58" t="s">
        <v>110</v>
      </c>
      <c r="E469" s="61">
        <v>550</v>
      </c>
      <c r="F469" s="63">
        <v>45071</v>
      </c>
      <c r="G469" s="63">
        <v>45107</v>
      </c>
      <c r="H469" s="63">
        <v>45106</v>
      </c>
      <c r="I469" s="61">
        <v>1256.43</v>
      </c>
      <c r="J469" s="58"/>
      <c r="L469">
        <f t="shared" si="17"/>
        <v>-36</v>
      </c>
      <c r="M469" s="54">
        <f t="shared" si="18"/>
        <v>-45231.48</v>
      </c>
    </row>
    <row r="470" spans="1:13" x14ac:dyDescent="0.25">
      <c r="A470" s="47">
        <v>389</v>
      </c>
      <c r="B470" s="47" t="s">
        <v>61</v>
      </c>
      <c r="C470" s="47" t="s">
        <v>63</v>
      </c>
      <c r="D470" s="58" t="s">
        <v>187</v>
      </c>
      <c r="E470" s="61">
        <v>2855</v>
      </c>
      <c r="F470" s="63">
        <v>45071</v>
      </c>
      <c r="G470" s="63">
        <v>45107</v>
      </c>
      <c r="H470" s="63">
        <v>45106</v>
      </c>
      <c r="I470" s="61">
        <v>56950.8</v>
      </c>
      <c r="J470" s="58"/>
      <c r="L470">
        <f t="shared" si="17"/>
        <v>-36</v>
      </c>
      <c r="M470" s="54">
        <f t="shared" si="18"/>
        <v>-2050228.8</v>
      </c>
    </row>
    <row r="471" spans="1:13" x14ac:dyDescent="0.25">
      <c r="A471" s="47">
        <v>389</v>
      </c>
      <c r="B471" s="47" t="s">
        <v>61</v>
      </c>
      <c r="C471" s="47" t="s">
        <v>63</v>
      </c>
      <c r="D471" s="58" t="s">
        <v>183</v>
      </c>
      <c r="E471" s="61">
        <v>70</v>
      </c>
      <c r="F471" s="63">
        <v>45071</v>
      </c>
      <c r="G471" s="63">
        <v>45092</v>
      </c>
      <c r="H471" s="63">
        <v>45106</v>
      </c>
      <c r="I471" s="61">
        <v>12671.03</v>
      </c>
      <c r="J471" s="58"/>
      <c r="L471">
        <f t="shared" si="17"/>
        <v>-21</v>
      </c>
      <c r="M471" s="54">
        <f t="shared" si="18"/>
        <v>-266091.63</v>
      </c>
    </row>
    <row r="472" spans="1:13" x14ac:dyDescent="0.25">
      <c r="A472" s="47">
        <v>389</v>
      </c>
      <c r="B472" s="47" t="s">
        <v>61</v>
      </c>
      <c r="C472" s="47" t="s">
        <v>63</v>
      </c>
      <c r="D472" s="58" t="s">
        <v>130</v>
      </c>
      <c r="E472" s="61">
        <v>16802</v>
      </c>
      <c r="F472" s="63">
        <v>45071</v>
      </c>
      <c r="G472" s="63">
        <v>45107</v>
      </c>
      <c r="H472" s="63">
        <v>45106</v>
      </c>
      <c r="I472" s="61">
        <v>33329.919999999998</v>
      </c>
      <c r="J472" s="58"/>
      <c r="L472">
        <f t="shared" si="17"/>
        <v>-36</v>
      </c>
      <c r="M472" s="54">
        <f t="shared" si="18"/>
        <v>-1199877.1199999999</v>
      </c>
    </row>
    <row r="473" spans="1:13" x14ac:dyDescent="0.25">
      <c r="A473" s="47">
        <v>389</v>
      </c>
      <c r="B473" s="47" t="s">
        <v>61</v>
      </c>
      <c r="C473" s="47" t="s">
        <v>63</v>
      </c>
      <c r="D473" s="58" t="s">
        <v>130</v>
      </c>
      <c r="E473" s="61">
        <v>16801</v>
      </c>
      <c r="F473" s="63">
        <v>45071</v>
      </c>
      <c r="G473" s="63">
        <v>45107</v>
      </c>
      <c r="H473" s="63">
        <v>45106</v>
      </c>
      <c r="I473" s="61">
        <v>22737.05</v>
      </c>
      <c r="J473" s="58"/>
      <c r="L473">
        <f t="shared" si="17"/>
        <v>-36</v>
      </c>
      <c r="M473" s="54">
        <f t="shared" si="18"/>
        <v>-818533.79999999993</v>
      </c>
    </row>
    <row r="474" spans="1:13" x14ac:dyDescent="0.25">
      <c r="A474" s="47">
        <v>389</v>
      </c>
      <c r="B474" s="47" t="s">
        <v>61</v>
      </c>
      <c r="C474" s="47" t="s">
        <v>63</v>
      </c>
      <c r="D474" s="58" t="s">
        <v>131</v>
      </c>
      <c r="E474" s="61">
        <v>1661</v>
      </c>
      <c r="F474" s="63">
        <v>45071</v>
      </c>
      <c r="G474" s="63">
        <v>45107</v>
      </c>
      <c r="H474" s="63">
        <v>45106</v>
      </c>
      <c r="I474" s="61">
        <v>22144.959999999999</v>
      </c>
      <c r="J474" s="58"/>
      <c r="L474">
        <f t="shared" si="17"/>
        <v>-36</v>
      </c>
      <c r="M474" s="54">
        <f t="shared" si="18"/>
        <v>-797218.55999999994</v>
      </c>
    </row>
    <row r="475" spans="1:13" x14ac:dyDescent="0.25">
      <c r="A475" s="47">
        <v>389</v>
      </c>
      <c r="B475" s="47" t="s">
        <v>61</v>
      </c>
      <c r="C475" s="47" t="s">
        <v>63</v>
      </c>
      <c r="D475" s="58" t="s">
        <v>131</v>
      </c>
      <c r="E475" s="61">
        <v>1660</v>
      </c>
      <c r="F475" s="63">
        <v>45071</v>
      </c>
      <c r="G475" s="63">
        <v>45107</v>
      </c>
      <c r="H475" s="63">
        <v>45106</v>
      </c>
      <c r="I475" s="61">
        <v>58824.54</v>
      </c>
      <c r="J475" s="58"/>
      <c r="L475">
        <f t="shared" si="17"/>
        <v>-36</v>
      </c>
      <c r="M475" s="54">
        <f t="shared" si="18"/>
        <v>-2117683.44</v>
      </c>
    </row>
    <row r="476" spans="1:13" x14ac:dyDescent="0.25">
      <c r="A476" s="47">
        <v>389</v>
      </c>
      <c r="B476" s="47" t="s">
        <v>61</v>
      </c>
      <c r="C476" s="47" t="s">
        <v>63</v>
      </c>
      <c r="D476" s="58" t="s">
        <v>117</v>
      </c>
      <c r="E476" s="61">
        <v>11834</v>
      </c>
      <c r="F476" s="63">
        <v>45071</v>
      </c>
      <c r="G476" s="63">
        <v>45107</v>
      </c>
      <c r="H476" s="63">
        <v>45106</v>
      </c>
      <c r="I476" s="61">
        <v>9326.33</v>
      </c>
      <c r="J476" s="58"/>
      <c r="L476">
        <f t="shared" si="17"/>
        <v>-36</v>
      </c>
      <c r="M476" s="54">
        <f t="shared" si="18"/>
        <v>-335747.88</v>
      </c>
    </row>
    <row r="477" spans="1:13" x14ac:dyDescent="0.25">
      <c r="A477" s="47">
        <v>389</v>
      </c>
      <c r="B477" s="47" t="s">
        <v>61</v>
      </c>
      <c r="C477" s="47" t="s">
        <v>63</v>
      </c>
      <c r="D477" s="58" t="s">
        <v>112</v>
      </c>
      <c r="E477" s="61">
        <v>108</v>
      </c>
      <c r="F477" s="63">
        <v>45071</v>
      </c>
      <c r="G477" s="63">
        <v>45099</v>
      </c>
      <c r="H477" s="63">
        <v>45106</v>
      </c>
      <c r="I477" s="61">
        <v>14155</v>
      </c>
      <c r="J477" s="58"/>
      <c r="L477">
        <f t="shared" si="17"/>
        <v>-28</v>
      </c>
      <c r="M477" s="54">
        <f t="shared" si="18"/>
        <v>-396340</v>
      </c>
    </row>
    <row r="478" spans="1:13" x14ac:dyDescent="0.25">
      <c r="A478" s="47">
        <v>389</v>
      </c>
      <c r="B478" s="47" t="s">
        <v>61</v>
      </c>
      <c r="C478" s="47" t="s">
        <v>63</v>
      </c>
      <c r="D478" s="58" t="s">
        <v>137</v>
      </c>
      <c r="E478" s="61">
        <v>74</v>
      </c>
      <c r="F478" s="63">
        <v>45071</v>
      </c>
      <c r="G478" s="63">
        <v>45107</v>
      </c>
      <c r="H478" s="63">
        <v>45106</v>
      </c>
      <c r="I478" s="61">
        <v>32799.01</v>
      </c>
      <c r="J478" s="58"/>
      <c r="L478">
        <f t="shared" si="17"/>
        <v>-36</v>
      </c>
      <c r="M478" s="54">
        <f t="shared" si="18"/>
        <v>-1180764.3600000001</v>
      </c>
    </row>
    <row r="479" spans="1:13" x14ac:dyDescent="0.25">
      <c r="A479" s="47">
        <v>389</v>
      </c>
      <c r="B479" s="47" t="s">
        <v>61</v>
      </c>
      <c r="C479" s="47" t="s">
        <v>63</v>
      </c>
      <c r="D479" s="58" t="s">
        <v>154</v>
      </c>
      <c r="E479" s="61">
        <v>469</v>
      </c>
      <c r="F479" s="63">
        <v>45071</v>
      </c>
      <c r="G479" s="63">
        <v>45107</v>
      </c>
      <c r="H479" s="63">
        <v>45106</v>
      </c>
      <c r="I479" s="61">
        <v>21257.52</v>
      </c>
      <c r="J479" s="58"/>
      <c r="L479">
        <f t="shared" si="17"/>
        <v>-36</v>
      </c>
      <c r="M479" s="54">
        <f t="shared" si="18"/>
        <v>-765270.72</v>
      </c>
    </row>
    <row r="480" spans="1:13" x14ac:dyDescent="0.25">
      <c r="A480" s="47">
        <v>389</v>
      </c>
      <c r="B480" s="47" t="s">
        <v>61</v>
      </c>
      <c r="C480" s="47" t="s">
        <v>63</v>
      </c>
      <c r="D480" s="58" t="s">
        <v>154</v>
      </c>
      <c r="E480" s="61">
        <v>470</v>
      </c>
      <c r="F480" s="63">
        <v>45071</v>
      </c>
      <c r="G480" s="63">
        <v>45107</v>
      </c>
      <c r="H480" s="63">
        <v>45106</v>
      </c>
      <c r="I480" s="61">
        <v>26353.85</v>
      </c>
      <c r="J480" s="58"/>
      <c r="L480">
        <f t="shared" si="17"/>
        <v>-36</v>
      </c>
      <c r="M480" s="54">
        <f t="shared" si="18"/>
        <v>-948738.6</v>
      </c>
    </row>
    <row r="481" spans="1:13" x14ac:dyDescent="0.25">
      <c r="A481" s="47">
        <v>389</v>
      </c>
      <c r="B481" s="47" t="s">
        <v>61</v>
      </c>
      <c r="C481" s="47" t="s">
        <v>63</v>
      </c>
      <c r="D481" s="58" t="s">
        <v>159</v>
      </c>
      <c r="E481" s="61">
        <v>4596</v>
      </c>
      <c r="F481" s="63">
        <v>45071</v>
      </c>
      <c r="G481" s="63">
        <v>45107</v>
      </c>
      <c r="H481" s="63">
        <v>45106</v>
      </c>
      <c r="I481" s="61">
        <v>125</v>
      </c>
      <c r="J481" s="58"/>
      <c r="L481">
        <f t="shared" si="17"/>
        <v>-36</v>
      </c>
      <c r="M481" s="54">
        <f t="shared" si="18"/>
        <v>-4500</v>
      </c>
    </row>
    <row r="482" spans="1:13" x14ac:dyDescent="0.25">
      <c r="A482" s="47">
        <v>389</v>
      </c>
      <c r="B482" s="47" t="s">
        <v>61</v>
      </c>
      <c r="C482" s="47" t="s">
        <v>63</v>
      </c>
      <c r="D482" s="58" t="s">
        <v>189</v>
      </c>
      <c r="E482" s="61">
        <v>376</v>
      </c>
      <c r="F482" s="63">
        <v>45071</v>
      </c>
      <c r="G482" s="63">
        <v>45107</v>
      </c>
      <c r="H482" s="63">
        <v>45106</v>
      </c>
      <c r="I482" s="61">
        <v>20424</v>
      </c>
      <c r="J482" s="58"/>
      <c r="L482">
        <f t="shared" si="17"/>
        <v>-36</v>
      </c>
      <c r="M482" s="54">
        <f t="shared" si="18"/>
        <v>-735264</v>
      </c>
    </row>
    <row r="483" spans="1:13" x14ac:dyDescent="0.25">
      <c r="A483" s="47">
        <v>389</v>
      </c>
      <c r="B483" s="47" t="s">
        <v>61</v>
      </c>
      <c r="C483" s="47" t="s">
        <v>63</v>
      </c>
      <c r="D483" s="58" t="s">
        <v>189</v>
      </c>
      <c r="E483" s="61">
        <v>203</v>
      </c>
      <c r="F483" s="63">
        <v>45071</v>
      </c>
      <c r="G483" s="63">
        <v>45107</v>
      </c>
      <c r="H483" s="63">
        <v>45106</v>
      </c>
      <c r="I483" s="61">
        <v>2198.9899999999998</v>
      </c>
      <c r="J483" s="58"/>
      <c r="L483">
        <f t="shared" si="17"/>
        <v>-36</v>
      </c>
      <c r="M483" s="54">
        <f t="shared" si="18"/>
        <v>-79163.639999999985</v>
      </c>
    </row>
  </sheetData>
  <autoFilter ref="A5:M422" xr:uid="{7C28EBFC-6F0D-4C3F-A4D9-B3C2FCF055D1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5CC7-8E3A-4D60-997A-9882DD6BE521}">
  <sheetPr filterMode="1"/>
  <dimension ref="A1:H482"/>
  <sheetViews>
    <sheetView workbookViewId="0">
      <selection activeCell="A14" sqref="A14"/>
    </sheetView>
  </sheetViews>
  <sheetFormatPr defaultRowHeight="15" x14ac:dyDescent="0.25"/>
  <cols>
    <col min="1" max="1" width="77.5703125" bestFit="1" customWidth="1"/>
    <col min="2" max="2" width="43" bestFit="1" customWidth="1"/>
    <col min="4" max="4" width="14.140625" bestFit="1" customWidth="1"/>
    <col min="5" max="5" width="20.7109375" bestFit="1" customWidth="1"/>
    <col min="6" max="6" width="13.28515625" bestFit="1" customWidth="1"/>
    <col min="7" max="7" width="16.28515625" bestFit="1" customWidth="1"/>
    <col min="8" max="8" width="39.5703125" customWidth="1"/>
  </cols>
  <sheetData>
    <row r="1" spans="1:8" x14ac:dyDescent="0.25">
      <c r="A1" t="s">
        <v>91</v>
      </c>
      <c r="B1" t="s">
        <v>92</v>
      </c>
      <c r="C1" t="s">
        <v>93</v>
      </c>
      <c r="D1" t="s">
        <v>56</v>
      </c>
      <c r="E1" t="s">
        <v>94</v>
      </c>
      <c r="F1" t="s">
        <v>95</v>
      </c>
      <c r="G1" t="s">
        <v>96</v>
      </c>
      <c r="H1" t="s">
        <v>162</v>
      </c>
    </row>
    <row r="2" spans="1:8" x14ac:dyDescent="0.25">
      <c r="A2" t="s">
        <v>98</v>
      </c>
      <c r="B2" t="s">
        <v>24</v>
      </c>
      <c r="C2">
        <v>128248</v>
      </c>
      <c r="D2" s="64">
        <v>45079</v>
      </c>
      <c r="E2" s="64">
        <v>45078</v>
      </c>
      <c r="F2" s="64">
        <v>45019</v>
      </c>
      <c r="G2">
        <v>160.5</v>
      </c>
      <c r="H2" t="s">
        <v>61</v>
      </c>
    </row>
    <row r="3" spans="1:8" x14ac:dyDescent="0.25">
      <c r="A3" t="s">
        <v>98</v>
      </c>
      <c r="B3" t="s">
        <v>24</v>
      </c>
      <c r="C3">
        <v>128248</v>
      </c>
      <c r="D3" s="64">
        <v>45049</v>
      </c>
      <c r="E3" s="64">
        <v>45078</v>
      </c>
      <c r="F3" s="64">
        <v>45019</v>
      </c>
      <c r="G3">
        <v>160.5</v>
      </c>
      <c r="H3" t="s">
        <v>61</v>
      </c>
    </row>
    <row r="4" spans="1:8" x14ac:dyDescent="0.25">
      <c r="A4" t="s">
        <v>163</v>
      </c>
      <c r="B4" t="s">
        <v>101</v>
      </c>
      <c r="C4">
        <v>11521</v>
      </c>
      <c r="D4" s="64">
        <v>45078</v>
      </c>
      <c r="E4" s="64">
        <v>45078</v>
      </c>
      <c r="F4" s="64">
        <v>45048</v>
      </c>
      <c r="G4">
        <v>347.26</v>
      </c>
      <c r="H4" t="s">
        <v>61</v>
      </c>
    </row>
    <row r="5" spans="1:8" x14ac:dyDescent="0.25">
      <c r="A5" t="s">
        <v>71</v>
      </c>
      <c r="B5" t="s">
        <v>24</v>
      </c>
      <c r="C5">
        <v>511828</v>
      </c>
      <c r="D5" s="64">
        <v>45078</v>
      </c>
      <c r="E5" s="64">
        <v>45078</v>
      </c>
      <c r="F5" s="64">
        <v>45048</v>
      </c>
      <c r="G5">
        <v>768</v>
      </c>
      <c r="H5" t="s">
        <v>61</v>
      </c>
    </row>
    <row r="6" spans="1:8" x14ac:dyDescent="0.25">
      <c r="A6" t="s">
        <v>98</v>
      </c>
      <c r="B6" t="s">
        <v>24</v>
      </c>
      <c r="C6">
        <v>129537</v>
      </c>
      <c r="D6" s="64">
        <v>45078</v>
      </c>
      <c r="E6" s="64">
        <v>45078</v>
      </c>
      <c r="F6" s="64">
        <v>45050</v>
      </c>
      <c r="G6">
        <v>778</v>
      </c>
      <c r="H6" t="s">
        <v>61</v>
      </c>
    </row>
    <row r="7" spans="1:8" x14ac:dyDescent="0.25">
      <c r="A7" t="s">
        <v>70</v>
      </c>
      <c r="B7" t="s">
        <v>24</v>
      </c>
      <c r="C7">
        <v>335</v>
      </c>
      <c r="D7" s="64">
        <v>45079</v>
      </c>
      <c r="E7" s="64">
        <v>45078</v>
      </c>
      <c r="F7" s="64">
        <v>45049</v>
      </c>
      <c r="G7" s="54">
        <v>1140</v>
      </c>
      <c r="H7" t="s">
        <v>61</v>
      </c>
    </row>
    <row r="8" spans="1:8" x14ac:dyDescent="0.25">
      <c r="A8" t="s">
        <v>98</v>
      </c>
      <c r="B8" t="s">
        <v>24</v>
      </c>
      <c r="C8">
        <v>129556</v>
      </c>
      <c r="D8" s="64">
        <v>45079</v>
      </c>
      <c r="E8" s="64">
        <v>45078</v>
      </c>
      <c r="F8" s="64">
        <v>45051</v>
      </c>
      <c r="G8" s="54">
        <v>1837.5</v>
      </c>
      <c r="H8" t="s">
        <v>61</v>
      </c>
    </row>
    <row r="9" spans="1:8" x14ac:dyDescent="0.25">
      <c r="A9" t="s">
        <v>164</v>
      </c>
      <c r="B9" t="s">
        <v>24</v>
      </c>
      <c r="C9">
        <v>73627</v>
      </c>
      <c r="D9" s="64">
        <v>45078</v>
      </c>
      <c r="E9" s="64">
        <v>45078</v>
      </c>
      <c r="F9" s="64">
        <v>45043</v>
      </c>
      <c r="G9" s="54">
        <v>2220</v>
      </c>
      <c r="H9" t="s">
        <v>61</v>
      </c>
    </row>
    <row r="10" spans="1:8" x14ac:dyDescent="0.25">
      <c r="A10" t="s">
        <v>78</v>
      </c>
      <c r="B10" t="s">
        <v>24</v>
      </c>
      <c r="C10">
        <v>245449</v>
      </c>
      <c r="D10" s="64">
        <v>45078</v>
      </c>
      <c r="E10" s="64">
        <v>45078</v>
      </c>
      <c r="F10" s="64">
        <v>45057</v>
      </c>
      <c r="G10" s="54">
        <v>7448</v>
      </c>
      <c r="H10" t="s">
        <v>61</v>
      </c>
    </row>
    <row r="11" spans="1:8" x14ac:dyDescent="0.25">
      <c r="A11" t="s">
        <v>78</v>
      </c>
      <c r="B11" t="s">
        <v>24</v>
      </c>
      <c r="C11">
        <v>245452</v>
      </c>
      <c r="D11" s="64">
        <v>45078</v>
      </c>
      <c r="E11" s="64">
        <v>45078</v>
      </c>
      <c r="F11" s="64">
        <v>45057</v>
      </c>
      <c r="G11" s="54">
        <v>7448</v>
      </c>
      <c r="H11" t="s">
        <v>61</v>
      </c>
    </row>
    <row r="12" spans="1:8" x14ac:dyDescent="0.25">
      <c r="A12" t="s">
        <v>78</v>
      </c>
      <c r="B12" t="s">
        <v>24</v>
      </c>
      <c r="C12">
        <v>245510</v>
      </c>
      <c r="D12" s="64">
        <v>45079</v>
      </c>
      <c r="E12" s="64">
        <v>45078</v>
      </c>
      <c r="F12" s="64">
        <v>45058</v>
      </c>
      <c r="G12" s="54">
        <v>7448</v>
      </c>
      <c r="H12" t="s">
        <v>61</v>
      </c>
    </row>
    <row r="13" spans="1:8" x14ac:dyDescent="0.25">
      <c r="A13" t="s">
        <v>78</v>
      </c>
      <c r="B13" t="s">
        <v>24</v>
      </c>
      <c r="C13">
        <v>245514</v>
      </c>
      <c r="D13" s="64">
        <v>45079</v>
      </c>
      <c r="E13" s="64">
        <v>45078</v>
      </c>
      <c r="F13" s="64">
        <v>45058</v>
      </c>
      <c r="G13" s="54">
        <v>7448</v>
      </c>
      <c r="H13" t="s">
        <v>61</v>
      </c>
    </row>
    <row r="14" spans="1:8" x14ac:dyDescent="0.25">
      <c r="A14" t="s">
        <v>155</v>
      </c>
      <c r="B14" t="s">
        <v>24</v>
      </c>
      <c r="C14">
        <v>6108</v>
      </c>
      <c r="D14" s="64">
        <v>45079</v>
      </c>
      <c r="E14" s="64">
        <v>45078</v>
      </c>
      <c r="F14" s="64">
        <v>45041</v>
      </c>
      <c r="G14" s="54">
        <v>10268</v>
      </c>
      <c r="H14" t="s">
        <v>61</v>
      </c>
    </row>
    <row r="15" spans="1:8" x14ac:dyDescent="0.25">
      <c r="A15" t="s">
        <v>133</v>
      </c>
      <c r="B15" t="s">
        <v>24</v>
      </c>
      <c r="C15">
        <v>16132</v>
      </c>
      <c r="D15" s="64">
        <v>45100</v>
      </c>
      <c r="E15" s="64">
        <v>45078</v>
      </c>
      <c r="F15" s="64">
        <v>45051</v>
      </c>
      <c r="G15" s="54">
        <v>19038.009999999998</v>
      </c>
      <c r="H15" t="s">
        <v>61</v>
      </c>
    </row>
    <row r="16" spans="1:8" x14ac:dyDescent="0.25">
      <c r="A16" t="s">
        <v>133</v>
      </c>
      <c r="B16" t="s">
        <v>24</v>
      </c>
      <c r="C16">
        <v>16132</v>
      </c>
      <c r="D16" s="64">
        <v>45079</v>
      </c>
      <c r="E16" s="64">
        <v>45078</v>
      </c>
      <c r="F16" s="64">
        <v>45051</v>
      </c>
      <c r="G16" s="54">
        <v>19038.009999999998</v>
      </c>
      <c r="H16" t="s">
        <v>61</v>
      </c>
    </row>
    <row r="17" spans="1:8" x14ac:dyDescent="0.25">
      <c r="A17" t="s">
        <v>133</v>
      </c>
      <c r="B17" t="s">
        <v>24</v>
      </c>
      <c r="C17">
        <v>16132</v>
      </c>
      <c r="D17" s="64">
        <v>45086</v>
      </c>
      <c r="E17" s="64">
        <v>45078</v>
      </c>
      <c r="F17" s="64">
        <v>45051</v>
      </c>
      <c r="G17" s="54">
        <v>19038.009999999998</v>
      </c>
      <c r="H17" t="s">
        <v>61</v>
      </c>
    </row>
    <row r="18" spans="1:8" x14ac:dyDescent="0.25">
      <c r="A18" t="s">
        <v>133</v>
      </c>
      <c r="B18" t="s">
        <v>24</v>
      </c>
      <c r="C18">
        <v>16132</v>
      </c>
      <c r="D18" s="64">
        <v>45093</v>
      </c>
      <c r="E18" s="64">
        <v>45078</v>
      </c>
      <c r="F18" s="64">
        <v>45051</v>
      </c>
      <c r="G18" s="54">
        <v>19038.009999999998</v>
      </c>
      <c r="H18" t="s">
        <v>61</v>
      </c>
    </row>
    <row r="19" spans="1:8" x14ac:dyDescent="0.25">
      <c r="A19" t="s">
        <v>72</v>
      </c>
      <c r="B19" t="s">
        <v>24</v>
      </c>
      <c r="C19">
        <v>5317</v>
      </c>
      <c r="D19" s="64">
        <v>45049</v>
      </c>
      <c r="E19" s="64">
        <v>45078</v>
      </c>
      <c r="F19" s="64">
        <v>45019</v>
      </c>
      <c r="G19" s="54">
        <v>19090</v>
      </c>
      <c r="H19" t="s">
        <v>61</v>
      </c>
    </row>
    <row r="20" spans="1:8" x14ac:dyDescent="0.25">
      <c r="A20" t="s">
        <v>72</v>
      </c>
      <c r="B20" t="s">
        <v>24</v>
      </c>
      <c r="C20">
        <v>5317</v>
      </c>
      <c r="D20" s="64">
        <v>45079</v>
      </c>
      <c r="E20" s="64">
        <v>45078</v>
      </c>
      <c r="F20" s="64">
        <v>45019</v>
      </c>
      <c r="G20" s="54">
        <v>19090</v>
      </c>
      <c r="H20" t="s">
        <v>61</v>
      </c>
    </row>
    <row r="21" spans="1:8" x14ac:dyDescent="0.25">
      <c r="A21" t="s">
        <v>72</v>
      </c>
      <c r="B21" t="s">
        <v>24</v>
      </c>
      <c r="C21">
        <v>5317</v>
      </c>
      <c r="D21" s="64">
        <v>45110</v>
      </c>
      <c r="E21" s="64">
        <v>45078</v>
      </c>
      <c r="F21" s="64">
        <v>45019</v>
      </c>
      <c r="G21" s="54">
        <v>19090</v>
      </c>
      <c r="H21" t="s">
        <v>61</v>
      </c>
    </row>
    <row r="22" spans="1:8" x14ac:dyDescent="0.25">
      <c r="A22" t="s">
        <v>133</v>
      </c>
      <c r="B22" t="s">
        <v>24</v>
      </c>
      <c r="C22">
        <v>16116</v>
      </c>
      <c r="D22" s="64">
        <v>45092</v>
      </c>
      <c r="E22" s="64">
        <v>45078</v>
      </c>
      <c r="F22" s="64">
        <v>45050</v>
      </c>
      <c r="G22" s="54">
        <v>67263.38</v>
      </c>
      <c r="H22" t="s">
        <v>61</v>
      </c>
    </row>
    <row r="23" spans="1:8" x14ac:dyDescent="0.25">
      <c r="A23" t="s">
        <v>133</v>
      </c>
      <c r="B23" t="s">
        <v>24</v>
      </c>
      <c r="C23">
        <v>16116</v>
      </c>
      <c r="D23" s="64">
        <v>45099</v>
      </c>
      <c r="E23" s="64">
        <v>45078</v>
      </c>
      <c r="F23" s="64">
        <v>45050</v>
      </c>
      <c r="G23" s="54">
        <v>67263.38</v>
      </c>
      <c r="H23" t="s">
        <v>61</v>
      </c>
    </row>
    <row r="24" spans="1:8" x14ac:dyDescent="0.25">
      <c r="A24" t="s">
        <v>133</v>
      </c>
      <c r="B24" t="s">
        <v>24</v>
      </c>
      <c r="C24">
        <v>16116</v>
      </c>
      <c r="D24" s="64">
        <v>45078</v>
      </c>
      <c r="E24" s="64">
        <v>45078</v>
      </c>
      <c r="F24" s="64">
        <v>45050</v>
      </c>
      <c r="G24" s="54">
        <v>67263.38</v>
      </c>
      <c r="H24" t="s">
        <v>61</v>
      </c>
    </row>
    <row r="25" spans="1:8" x14ac:dyDescent="0.25">
      <c r="A25" t="s">
        <v>133</v>
      </c>
      <c r="B25" t="s">
        <v>24</v>
      </c>
      <c r="C25">
        <v>16116</v>
      </c>
      <c r="D25" s="64">
        <v>45085</v>
      </c>
      <c r="E25" s="64">
        <v>45078</v>
      </c>
      <c r="F25" s="64">
        <v>45050</v>
      </c>
      <c r="G25" s="54">
        <v>67263.38</v>
      </c>
      <c r="H25" t="s">
        <v>61</v>
      </c>
    </row>
    <row r="26" spans="1:8" x14ac:dyDescent="0.25">
      <c r="A26" t="s">
        <v>165</v>
      </c>
      <c r="B26" t="s">
        <v>101</v>
      </c>
      <c r="C26">
        <v>156</v>
      </c>
      <c r="D26" s="64">
        <v>45076</v>
      </c>
      <c r="E26" s="64">
        <v>45078</v>
      </c>
      <c r="F26" s="64">
        <v>45042</v>
      </c>
      <c r="G26" s="54">
        <v>6916.7</v>
      </c>
      <c r="H26" t="s">
        <v>61</v>
      </c>
    </row>
    <row r="27" spans="1:8" x14ac:dyDescent="0.25">
      <c r="A27" t="s">
        <v>165</v>
      </c>
      <c r="B27" t="s">
        <v>101</v>
      </c>
      <c r="C27">
        <v>154</v>
      </c>
      <c r="D27" s="64">
        <v>45076</v>
      </c>
      <c r="E27" s="64">
        <v>45078</v>
      </c>
      <c r="F27" s="64">
        <v>45042</v>
      </c>
      <c r="G27" s="54">
        <v>8727.2000000000007</v>
      </c>
      <c r="H27" t="s">
        <v>61</v>
      </c>
    </row>
    <row r="28" spans="1:8" x14ac:dyDescent="0.25">
      <c r="A28" t="s">
        <v>166</v>
      </c>
      <c r="B28" t="s">
        <v>101</v>
      </c>
      <c r="C28">
        <v>60</v>
      </c>
      <c r="D28" s="64">
        <v>45076</v>
      </c>
      <c r="E28" s="64">
        <v>45078</v>
      </c>
      <c r="F28" s="64">
        <v>45042</v>
      </c>
      <c r="G28" s="54">
        <v>11357.31</v>
      </c>
      <c r="H28" t="s">
        <v>61</v>
      </c>
    </row>
    <row r="29" spans="1:8" x14ac:dyDescent="0.25">
      <c r="A29" t="s">
        <v>165</v>
      </c>
      <c r="B29" t="s">
        <v>101</v>
      </c>
      <c r="C29">
        <v>373</v>
      </c>
      <c r="D29" s="64">
        <v>45076</v>
      </c>
      <c r="E29" s="64">
        <v>45078</v>
      </c>
      <c r="F29" s="64">
        <v>45042</v>
      </c>
      <c r="G29" s="54">
        <v>14881.75</v>
      </c>
      <c r="H29" t="s">
        <v>61</v>
      </c>
    </row>
    <row r="30" spans="1:8" x14ac:dyDescent="0.25">
      <c r="A30" t="s">
        <v>165</v>
      </c>
      <c r="B30" t="s">
        <v>101</v>
      </c>
      <c r="C30">
        <v>374</v>
      </c>
      <c r="D30" s="64">
        <v>45076</v>
      </c>
      <c r="E30" s="64">
        <v>45078</v>
      </c>
      <c r="F30" s="64">
        <v>45042</v>
      </c>
      <c r="G30" s="54">
        <v>18777.14</v>
      </c>
      <c r="H30" t="s">
        <v>61</v>
      </c>
    </row>
    <row r="31" spans="1:8" x14ac:dyDescent="0.25">
      <c r="A31" t="s">
        <v>166</v>
      </c>
      <c r="B31" t="s">
        <v>101</v>
      </c>
      <c r="C31">
        <v>133</v>
      </c>
      <c r="D31" s="64">
        <v>45076</v>
      </c>
      <c r="E31" s="64">
        <v>45078</v>
      </c>
      <c r="F31" s="64">
        <v>45042</v>
      </c>
      <c r="G31" s="54">
        <v>24436.03</v>
      </c>
      <c r="H31" t="s">
        <v>61</v>
      </c>
    </row>
    <row r="32" spans="1:8" x14ac:dyDescent="0.25">
      <c r="A32" t="s">
        <v>167</v>
      </c>
      <c r="B32" t="s">
        <v>101</v>
      </c>
      <c r="C32">
        <v>3154099</v>
      </c>
      <c r="D32" s="64">
        <v>45079</v>
      </c>
      <c r="E32" s="64">
        <v>45079</v>
      </c>
      <c r="F32" s="64">
        <v>45042</v>
      </c>
      <c r="G32" s="54">
        <v>2066.31</v>
      </c>
      <c r="H32" t="s">
        <v>61</v>
      </c>
    </row>
    <row r="33" spans="1:8" x14ac:dyDescent="0.25">
      <c r="A33" t="s">
        <v>79</v>
      </c>
      <c r="B33" t="s">
        <v>101</v>
      </c>
      <c r="C33">
        <v>1849460</v>
      </c>
      <c r="D33" s="64">
        <v>45084</v>
      </c>
      <c r="E33" s="64">
        <v>45082</v>
      </c>
      <c r="F33" s="64">
        <v>45056</v>
      </c>
      <c r="G33">
        <v>292.32</v>
      </c>
      <c r="H33" t="s">
        <v>61</v>
      </c>
    </row>
    <row r="34" spans="1:8" x14ac:dyDescent="0.25">
      <c r="A34" t="s">
        <v>79</v>
      </c>
      <c r="B34" t="s">
        <v>101</v>
      </c>
      <c r="C34">
        <v>1849981</v>
      </c>
      <c r="D34" s="64">
        <v>45084</v>
      </c>
      <c r="E34" s="64">
        <v>45082</v>
      </c>
      <c r="F34" s="64">
        <v>45056</v>
      </c>
      <c r="G34" s="54">
        <v>4213.9399999999996</v>
      </c>
      <c r="H34" t="s">
        <v>61</v>
      </c>
    </row>
    <row r="35" spans="1:8" x14ac:dyDescent="0.25">
      <c r="A35" t="s">
        <v>168</v>
      </c>
      <c r="B35" t="s">
        <v>101</v>
      </c>
      <c r="C35">
        <v>13859</v>
      </c>
      <c r="D35" s="64">
        <v>45086</v>
      </c>
      <c r="E35" s="64">
        <v>45082</v>
      </c>
      <c r="F35" s="64">
        <v>45057</v>
      </c>
      <c r="G35">
        <v>950</v>
      </c>
      <c r="H35" t="s">
        <v>61</v>
      </c>
    </row>
    <row r="36" spans="1:8" x14ac:dyDescent="0.25">
      <c r="A36" t="s">
        <v>168</v>
      </c>
      <c r="B36" t="s">
        <v>101</v>
      </c>
      <c r="C36">
        <v>13860</v>
      </c>
      <c r="D36" s="64">
        <v>45086</v>
      </c>
      <c r="E36" s="64">
        <v>45082</v>
      </c>
      <c r="F36" s="64">
        <v>45057</v>
      </c>
      <c r="G36">
        <v>950</v>
      </c>
      <c r="H36" t="s">
        <v>61</v>
      </c>
    </row>
    <row r="37" spans="1:8" x14ac:dyDescent="0.25">
      <c r="A37" t="s">
        <v>168</v>
      </c>
      <c r="B37" t="s">
        <v>101</v>
      </c>
      <c r="C37">
        <v>13861</v>
      </c>
      <c r="D37" s="64">
        <v>45086</v>
      </c>
      <c r="E37" s="64">
        <v>45082</v>
      </c>
      <c r="F37" s="64">
        <v>45057</v>
      </c>
      <c r="G37">
        <v>950</v>
      </c>
      <c r="H37" t="s">
        <v>61</v>
      </c>
    </row>
    <row r="38" spans="1:8" x14ac:dyDescent="0.25">
      <c r="A38" t="s">
        <v>168</v>
      </c>
      <c r="B38" t="s">
        <v>101</v>
      </c>
      <c r="C38">
        <v>13862</v>
      </c>
      <c r="D38" s="64">
        <v>45086</v>
      </c>
      <c r="E38" s="64">
        <v>45082</v>
      </c>
      <c r="F38" s="64">
        <v>45057</v>
      </c>
      <c r="G38">
        <v>950</v>
      </c>
      <c r="H38" t="s">
        <v>61</v>
      </c>
    </row>
    <row r="39" spans="1:8" x14ac:dyDescent="0.25">
      <c r="A39" t="s">
        <v>78</v>
      </c>
      <c r="B39" t="s">
        <v>24</v>
      </c>
      <c r="C39">
        <v>245559</v>
      </c>
      <c r="D39" s="64">
        <v>45082</v>
      </c>
      <c r="E39" s="64">
        <v>45082</v>
      </c>
      <c r="F39" s="64">
        <v>45061</v>
      </c>
      <c r="G39" s="54">
        <v>7868</v>
      </c>
      <c r="H39" t="s">
        <v>61</v>
      </c>
    </row>
    <row r="40" spans="1:8" x14ac:dyDescent="0.25">
      <c r="A40" t="s">
        <v>78</v>
      </c>
      <c r="B40" t="s">
        <v>24</v>
      </c>
      <c r="C40">
        <v>245569</v>
      </c>
      <c r="D40" s="64">
        <v>45082</v>
      </c>
      <c r="E40" s="64">
        <v>45082</v>
      </c>
      <c r="F40" s="64">
        <v>45061</v>
      </c>
      <c r="G40" s="54">
        <v>7868</v>
      </c>
      <c r="H40" t="s">
        <v>61</v>
      </c>
    </row>
    <row r="41" spans="1:8" x14ac:dyDescent="0.25">
      <c r="A41" t="s">
        <v>145</v>
      </c>
      <c r="B41" t="s">
        <v>101</v>
      </c>
      <c r="C41">
        <v>7554</v>
      </c>
      <c r="D41" s="64">
        <v>45082</v>
      </c>
      <c r="E41" s="64">
        <v>45082</v>
      </c>
      <c r="F41" s="64">
        <v>45063</v>
      </c>
      <c r="G41" s="54">
        <v>17625</v>
      </c>
      <c r="H41" t="s">
        <v>61</v>
      </c>
    </row>
    <row r="42" spans="1:8" x14ac:dyDescent="0.25">
      <c r="A42" t="s">
        <v>78</v>
      </c>
      <c r="B42" t="s">
        <v>24</v>
      </c>
      <c r="C42">
        <v>245931</v>
      </c>
      <c r="D42" s="64">
        <v>45086</v>
      </c>
      <c r="E42" s="64">
        <v>45082</v>
      </c>
      <c r="F42" s="64">
        <v>45065</v>
      </c>
      <c r="G42" s="54">
        <v>7868</v>
      </c>
      <c r="H42" t="s">
        <v>61</v>
      </c>
    </row>
    <row r="43" spans="1:8" x14ac:dyDescent="0.25">
      <c r="A43" t="s">
        <v>78</v>
      </c>
      <c r="B43" t="s">
        <v>24</v>
      </c>
      <c r="C43">
        <v>245929</v>
      </c>
      <c r="D43" s="64">
        <v>45086</v>
      </c>
      <c r="E43" s="64">
        <v>45082</v>
      </c>
      <c r="F43" s="64">
        <v>45065</v>
      </c>
      <c r="G43" s="54">
        <v>7868</v>
      </c>
      <c r="H43" t="s">
        <v>61</v>
      </c>
    </row>
    <row r="44" spans="1:8" x14ac:dyDescent="0.25">
      <c r="A44" t="s">
        <v>78</v>
      </c>
      <c r="B44" t="s">
        <v>24</v>
      </c>
      <c r="C44">
        <v>245924</v>
      </c>
      <c r="D44" s="64">
        <v>45086</v>
      </c>
      <c r="E44" s="64">
        <v>45082</v>
      </c>
      <c r="F44" s="64">
        <v>45065</v>
      </c>
      <c r="G44" s="54">
        <v>7868</v>
      </c>
      <c r="H44" t="s">
        <v>61</v>
      </c>
    </row>
    <row r="45" spans="1:8" x14ac:dyDescent="0.25">
      <c r="A45" t="s">
        <v>78</v>
      </c>
      <c r="B45" t="s">
        <v>24</v>
      </c>
      <c r="C45">
        <v>245944</v>
      </c>
      <c r="D45" s="64">
        <v>45086</v>
      </c>
      <c r="E45" s="64">
        <v>45082</v>
      </c>
      <c r="F45" s="64">
        <v>45065</v>
      </c>
      <c r="G45" s="54">
        <v>7868</v>
      </c>
      <c r="H45" t="s">
        <v>61</v>
      </c>
    </row>
    <row r="46" spans="1:8" x14ac:dyDescent="0.25">
      <c r="A46" t="s">
        <v>160</v>
      </c>
      <c r="B46" t="s">
        <v>24</v>
      </c>
      <c r="C46">
        <v>16158</v>
      </c>
      <c r="D46" s="64">
        <v>45077</v>
      </c>
      <c r="E46" s="64">
        <v>45082</v>
      </c>
      <c r="F46" s="64">
        <v>45065</v>
      </c>
      <c r="G46" s="54">
        <v>52074</v>
      </c>
      <c r="H46" t="s">
        <v>61</v>
      </c>
    </row>
    <row r="47" spans="1:8" x14ac:dyDescent="0.25">
      <c r="A47" t="s">
        <v>160</v>
      </c>
      <c r="B47" t="s">
        <v>24</v>
      </c>
      <c r="C47">
        <v>16158</v>
      </c>
      <c r="D47" s="64">
        <v>45083</v>
      </c>
      <c r="E47" s="64">
        <v>45082</v>
      </c>
      <c r="F47" s="64">
        <v>45065</v>
      </c>
      <c r="G47" s="54">
        <v>52074</v>
      </c>
      <c r="H47" t="s">
        <v>61</v>
      </c>
    </row>
    <row r="48" spans="1:8" x14ac:dyDescent="0.25">
      <c r="A48" t="s">
        <v>160</v>
      </c>
      <c r="B48" t="s">
        <v>24</v>
      </c>
      <c r="C48">
        <v>16158</v>
      </c>
      <c r="D48" s="64">
        <v>45110</v>
      </c>
      <c r="E48" s="64">
        <v>45082</v>
      </c>
      <c r="F48" s="64">
        <v>45065</v>
      </c>
      <c r="G48" s="54">
        <v>52074</v>
      </c>
      <c r="H48" t="s">
        <v>61</v>
      </c>
    </row>
    <row r="49" spans="1:8" x14ac:dyDescent="0.25">
      <c r="A49" t="s">
        <v>126</v>
      </c>
      <c r="B49" t="s">
        <v>24</v>
      </c>
      <c r="C49">
        <v>2804</v>
      </c>
      <c r="D49" s="64">
        <v>45083</v>
      </c>
      <c r="E49" s="64">
        <v>45082</v>
      </c>
      <c r="F49" s="64">
        <v>45069</v>
      </c>
      <c r="G49" s="54">
        <v>1850</v>
      </c>
      <c r="H49" t="s">
        <v>61</v>
      </c>
    </row>
    <row r="50" spans="1:8" x14ac:dyDescent="0.25">
      <c r="A50" t="s">
        <v>72</v>
      </c>
      <c r="B50" t="s">
        <v>24</v>
      </c>
      <c r="C50">
        <v>5264</v>
      </c>
      <c r="D50" s="64">
        <v>45026</v>
      </c>
      <c r="E50" s="64">
        <v>45082</v>
      </c>
      <c r="F50" s="64">
        <v>44965</v>
      </c>
      <c r="G50" s="54">
        <v>13990</v>
      </c>
      <c r="H50" t="s">
        <v>61</v>
      </c>
    </row>
    <row r="51" spans="1:8" x14ac:dyDescent="0.25">
      <c r="A51" t="s">
        <v>72</v>
      </c>
      <c r="B51" t="s">
        <v>24</v>
      </c>
      <c r="C51">
        <v>5264</v>
      </c>
      <c r="D51" s="64">
        <v>45055</v>
      </c>
      <c r="E51" s="64">
        <v>45082</v>
      </c>
      <c r="F51" s="64">
        <v>44965</v>
      </c>
      <c r="G51" s="54">
        <v>13990</v>
      </c>
      <c r="H51" t="s">
        <v>61</v>
      </c>
    </row>
    <row r="52" spans="1:8" x14ac:dyDescent="0.25">
      <c r="A52" t="s">
        <v>72</v>
      </c>
      <c r="B52" t="s">
        <v>24</v>
      </c>
      <c r="C52">
        <v>5264</v>
      </c>
      <c r="D52" s="64">
        <v>44995</v>
      </c>
      <c r="E52" s="64">
        <v>45082</v>
      </c>
      <c r="F52" s="64">
        <v>44965</v>
      </c>
      <c r="G52" s="54">
        <v>13990</v>
      </c>
      <c r="H52" t="s">
        <v>61</v>
      </c>
    </row>
    <row r="53" spans="1:8" x14ac:dyDescent="0.25">
      <c r="A53" t="s">
        <v>72</v>
      </c>
      <c r="B53" t="s">
        <v>24</v>
      </c>
      <c r="C53">
        <v>5264</v>
      </c>
      <c r="D53" s="64">
        <v>45085</v>
      </c>
      <c r="E53" s="64">
        <v>45082</v>
      </c>
      <c r="F53" s="64">
        <v>44965</v>
      </c>
      <c r="G53" s="54">
        <v>13990</v>
      </c>
      <c r="H53" t="s">
        <v>61</v>
      </c>
    </row>
    <row r="54" spans="1:8" x14ac:dyDescent="0.25">
      <c r="A54" t="s">
        <v>72</v>
      </c>
      <c r="B54" t="s">
        <v>24</v>
      </c>
      <c r="C54">
        <v>5287</v>
      </c>
      <c r="D54" s="64">
        <v>45021</v>
      </c>
      <c r="E54" s="64">
        <v>45082</v>
      </c>
      <c r="F54" s="64">
        <v>44991</v>
      </c>
      <c r="G54" s="54">
        <v>7243.33</v>
      </c>
      <c r="H54" t="s">
        <v>61</v>
      </c>
    </row>
    <row r="55" spans="1:8" x14ac:dyDescent="0.25">
      <c r="A55" t="s">
        <v>72</v>
      </c>
      <c r="B55" t="s">
        <v>24</v>
      </c>
      <c r="C55">
        <v>5287</v>
      </c>
      <c r="D55" s="64">
        <v>45051</v>
      </c>
      <c r="E55" s="64">
        <v>45082</v>
      </c>
      <c r="F55" s="64">
        <v>44991</v>
      </c>
      <c r="G55" s="54">
        <v>7243.33</v>
      </c>
      <c r="H55" t="s">
        <v>61</v>
      </c>
    </row>
    <row r="56" spans="1:8" x14ac:dyDescent="0.25">
      <c r="A56" t="s">
        <v>72</v>
      </c>
      <c r="B56" t="s">
        <v>24</v>
      </c>
      <c r="C56">
        <v>5287</v>
      </c>
      <c r="D56" s="64">
        <v>45082</v>
      </c>
      <c r="E56" s="64">
        <v>45082</v>
      </c>
      <c r="F56" s="64">
        <v>44991</v>
      </c>
      <c r="G56" s="54">
        <v>7243.33</v>
      </c>
      <c r="H56" t="s">
        <v>61</v>
      </c>
    </row>
    <row r="57" spans="1:8" x14ac:dyDescent="0.25">
      <c r="A57" t="s">
        <v>100</v>
      </c>
      <c r="B57" t="s">
        <v>24</v>
      </c>
      <c r="C57">
        <v>14104</v>
      </c>
      <c r="D57" s="64">
        <v>45069</v>
      </c>
      <c r="E57" s="64">
        <v>45082</v>
      </c>
      <c r="F57" s="64">
        <v>45041</v>
      </c>
      <c r="G57" s="54">
        <v>11385</v>
      </c>
      <c r="H57" t="s">
        <v>61</v>
      </c>
    </row>
    <row r="58" spans="1:8" x14ac:dyDescent="0.25">
      <c r="A58" t="s">
        <v>100</v>
      </c>
      <c r="B58" t="s">
        <v>24</v>
      </c>
      <c r="C58">
        <v>14104</v>
      </c>
      <c r="D58" s="64">
        <v>45083</v>
      </c>
      <c r="E58" s="64">
        <v>45082</v>
      </c>
      <c r="F58" s="64">
        <v>45041</v>
      </c>
      <c r="G58" s="54">
        <v>11385</v>
      </c>
      <c r="H58" t="s">
        <v>61</v>
      </c>
    </row>
    <row r="59" spans="1:8" x14ac:dyDescent="0.25">
      <c r="A59" t="s">
        <v>100</v>
      </c>
      <c r="B59" t="s">
        <v>24</v>
      </c>
      <c r="C59">
        <v>14116</v>
      </c>
      <c r="D59" s="64">
        <v>45071</v>
      </c>
      <c r="E59" s="64">
        <v>45082</v>
      </c>
      <c r="F59" s="64">
        <v>45043</v>
      </c>
      <c r="G59" s="54">
        <v>7380</v>
      </c>
      <c r="H59" t="s">
        <v>61</v>
      </c>
    </row>
    <row r="60" spans="1:8" x14ac:dyDescent="0.25">
      <c r="A60" t="s">
        <v>100</v>
      </c>
      <c r="B60" t="s">
        <v>24</v>
      </c>
      <c r="C60">
        <v>14116</v>
      </c>
      <c r="D60" s="64">
        <v>45085</v>
      </c>
      <c r="E60" s="64">
        <v>45082</v>
      </c>
      <c r="F60" s="64">
        <v>45043</v>
      </c>
      <c r="G60" s="54">
        <v>7380</v>
      </c>
      <c r="H60" t="s">
        <v>61</v>
      </c>
    </row>
    <row r="61" spans="1:8" x14ac:dyDescent="0.25">
      <c r="A61" t="s">
        <v>134</v>
      </c>
      <c r="B61" t="s">
        <v>24</v>
      </c>
      <c r="C61">
        <v>2593769</v>
      </c>
      <c r="D61" s="64">
        <v>45083</v>
      </c>
      <c r="E61" s="64">
        <v>45082</v>
      </c>
      <c r="F61" s="64">
        <v>45058</v>
      </c>
      <c r="G61">
        <v>437.7</v>
      </c>
      <c r="H61" t="s">
        <v>61</v>
      </c>
    </row>
    <row r="62" spans="1:8" x14ac:dyDescent="0.25">
      <c r="A62" t="s">
        <v>100</v>
      </c>
      <c r="B62" t="s">
        <v>24</v>
      </c>
      <c r="C62">
        <v>14164</v>
      </c>
      <c r="D62" s="64">
        <v>45086</v>
      </c>
      <c r="E62" s="64">
        <v>45082</v>
      </c>
      <c r="F62" s="64">
        <v>45056</v>
      </c>
      <c r="G62" s="54">
        <v>3375</v>
      </c>
      <c r="H62" t="s">
        <v>61</v>
      </c>
    </row>
    <row r="63" spans="1:8" x14ac:dyDescent="0.25">
      <c r="A63" t="s">
        <v>155</v>
      </c>
      <c r="B63" t="s">
        <v>24</v>
      </c>
      <c r="C63">
        <v>6130</v>
      </c>
      <c r="D63" s="64">
        <v>45080</v>
      </c>
      <c r="E63" s="64">
        <v>45082</v>
      </c>
      <c r="F63" s="64">
        <v>45048</v>
      </c>
      <c r="G63" s="54">
        <v>2567</v>
      </c>
      <c r="H63" t="s">
        <v>61</v>
      </c>
    </row>
    <row r="64" spans="1:8" x14ac:dyDescent="0.25">
      <c r="A64" t="s">
        <v>155</v>
      </c>
      <c r="B64" t="s">
        <v>24</v>
      </c>
      <c r="C64">
        <v>6130</v>
      </c>
      <c r="D64" s="64">
        <v>45110</v>
      </c>
      <c r="E64" s="64">
        <v>45082</v>
      </c>
      <c r="F64" s="64">
        <v>45048</v>
      </c>
      <c r="G64" s="54">
        <v>2567</v>
      </c>
      <c r="H64" t="s">
        <v>61</v>
      </c>
    </row>
    <row r="65" spans="1:8" x14ac:dyDescent="0.25">
      <c r="A65" t="s">
        <v>155</v>
      </c>
      <c r="B65" t="s">
        <v>24</v>
      </c>
      <c r="C65">
        <v>6132</v>
      </c>
      <c r="D65" s="64">
        <v>45081</v>
      </c>
      <c r="E65" s="64">
        <v>45082</v>
      </c>
      <c r="F65" s="64">
        <v>45049</v>
      </c>
      <c r="G65" s="54">
        <v>2567</v>
      </c>
      <c r="H65" t="s">
        <v>61</v>
      </c>
    </row>
    <row r="66" spans="1:8" x14ac:dyDescent="0.25">
      <c r="A66" t="s">
        <v>155</v>
      </c>
      <c r="B66" t="s">
        <v>24</v>
      </c>
      <c r="C66">
        <v>6138</v>
      </c>
      <c r="D66" s="64">
        <v>45082</v>
      </c>
      <c r="E66" s="64">
        <v>45082</v>
      </c>
      <c r="F66" s="64">
        <v>45050</v>
      </c>
      <c r="G66" s="54">
        <v>2567</v>
      </c>
      <c r="H66" t="s">
        <v>61</v>
      </c>
    </row>
    <row r="67" spans="1:8" x14ac:dyDescent="0.25">
      <c r="A67" t="s">
        <v>146</v>
      </c>
      <c r="B67" t="s">
        <v>24</v>
      </c>
      <c r="C67">
        <v>3627</v>
      </c>
      <c r="D67" s="64">
        <v>45084</v>
      </c>
      <c r="E67" s="64">
        <v>45082</v>
      </c>
      <c r="F67" s="64">
        <v>45054</v>
      </c>
      <c r="G67" s="54">
        <v>13200</v>
      </c>
      <c r="H67" t="s">
        <v>61</v>
      </c>
    </row>
    <row r="68" spans="1:8" x14ac:dyDescent="0.25">
      <c r="A68" t="s">
        <v>98</v>
      </c>
      <c r="B68" t="s">
        <v>24</v>
      </c>
      <c r="C68">
        <v>129701</v>
      </c>
      <c r="D68" s="64">
        <v>45082</v>
      </c>
      <c r="E68" s="64">
        <v>45082</v>
      </c>
      <c r="F68" s="64">
        <v>45054</v>
      </c>
      <c r="G68">
        <v>702.5</v>
      </c>
      <c r="H68" t="s">
        <v>61</v>
      </c>
    </row>
    <row r="69" spans="1:8" x14ac:dyDescent="0.25">
      <c r="A69" t="s">
        <v>140</v>
      </c>
      <c r="B69" t="s">
        <v>101</v>
      </c>
      <c r="C69">
        <v>79</v>
      </c>
      <c r="D69" s="64">
        <v>45081</v>
      </c>
      <c r="E69" s="64">
        <v>45082</v>
      </c>
      <c r="F69" s="64">
        <v>45051</v>
      </c>
      <c r="G69" s="54">
        <v>2650</v>
      </c>
      <c r="H69" t="s">
        <v>61</v>
      </c>
    </row>
    <row r="70" spans="1:8" x14ac:dyDescent="0.25">
      <c r="A70" t="s">
        <v>140</v>
      </c>
      <c r="B70" t="s">
        <v>101</v>
      </c>
      <c r="C70">
        <v>84</v>
      </c>
      <c r="D70" s="64">
        <v>45084</v>
      </c>
      <c r="E70" s="64">
        <v>45082</v>
      </c>
      <c r="F70" s="64">
        <v>45054</v>
      </c>
      <c r="G70" s="54">
        <v>3950</v>
      </c>
      <c r="H70" t="s">
        <v>61</v>
      </c>
    </row>
    <row r="71" spans="1:8" x14ac:dyDescent="0.25">
      <c r="A71" t="s">
        <v>133</v>
      </c>
      <c r="B71" t="s">
        <v>24</v>
      </c>
      <c r="C71">
        <v>16116</v>
      </c>
      <c r="D71" s="64">
        <v>45092</v>
      </c>
      <c r="E71" s="64">
        <v>45082</v>
      </c>
      <c r="F71" s="64">
        <v>45050</v>
      </c>
      <c r="G71" s="54">
        <v>67263.38</v>
      </c>
      <c r="H71" t="s">
        <v>61</v>
      </c>
    </row>
    <row r="72" spans="1:8" x14ac:dyDescent="0.25">
      <c r="A72" t="s">
        <v>133</v>
      </c>
      <c r="B72" t="s">
        <v>24</v>
      </c>
      <c r="C72">
        <v>16116</v>
      </c>
      <c r="D72" s="64">
        <v>45099</v>
      </c>
      <c r="E72" s="64">
        <v>45082</v>
      </c>
      <c r="F72" s="64">
        <v>45050</v>
      </c>
      <c r="G72" s="54">
        <v>67263.38</v>
      </c>
      <c r="H72" t="s">
        <v>61</v>
      </c>
    </row>
    <row r="73" spans="1:8" x14ac:dyDescent="0.25">
      <c r="A73" t="s">
        <v>133</v>
      </c>
      <c r="B73" t="s">
        <v>24</v>
      </c>
      <c r="C73">
        <v>16116</v>
      </c>
      <c r="D73" s="64">
        <v>45078</v>
      </c>
      <c r="E73" s="64">
        <v>45082</v>
      </c>
      <c r="F73" s="64">
        <v>45050</v>
      </c>
      <c r="G73" s="54">
        <v>67263.38</v>
      </c>
      <c r="H73" t="s">
        <v>61</v>
      </c>
    </row>
    <row r="74" spans="1:8" x14ac:dyDescent="0.25">
      <c r="A74" t="s">
        <v>133</v>
      </c>
      <c r="B74" t="s">
        <v>24</v>
      </c>
      <c r="C74">
        <v>16116</v>
      </c>
      <c r="D74" s="64">
        <v>45085</v>
      </c>
      <c r="E74" s="64">
        <v>45082</v>
      </c>
      <c r="F74" s="64">
        <v>45050</v>
      </c>
      <c r="G74" s="54">
        <v>67263.38</v>
      </c>
      <c r="H74" t="s">
        <v>61</v>
      </c>
    </row>
    <row r="75" spans="1:8" x14ac:dyDescent="0.25">
      <c r="A75" t="s">
        <v>133</v>
      </c>
      <c r="B75" t="s">
        <v>24</v>
      </c>
      <c r="C75">
        <v>16132</v>
      </c>
      <c r="D75" s="64">
        <v>45100</v>
      </c>
      <c r="E75" s="64">
        <v>45082</v>
      </c>
      <c r="F75" s="64">
        <v>45051</v>
      </c>
      <c r="G75" s="54">
        <v>19038.009999999998</v>
      </c>
      <c r="H75" t="s">
        <v>61</v>
      </c>
    </row>
    <row r="76" spans="1:8" x14ac:dyDescent="0.25">
      <c r="A76" t="s">
        <v>133</v>
      </c>
      <c r="B76" t="s">
        <v>24</v>
      </c>
      <c r="C76">
        <v>16132</v>
      </c>
      <c r="D76" s="64">
        <v>45079</v>
      </c>
      <c r="E76" s="64">
        <v>45082</v>
      </c>
      <c r="F76" s="64">
        <v>45051</v>
      </c>
      <c r="G76" s="54">
        <v>19038.009999999998</v>
      </c>
      <c r="H76" t="s">
        <v>61</v>
      </c>
    </row>
    <row r="77" spans="1:8" x14ac:dyDescent="0.25">
      <c r="A77" t="s">
        <v>133</v>
      </c>
      <c r="B77" t="s">
        <v>24</v>
      </c>
      <c r="C77">
        <v>16132</v>
      </c>
      <c r="D77" s="64">
        <v>45086</v>
      </c>
      <c r="E77" s="64">
        <v>45082</v>
      </c>
      <c r="F77" s="64">
        <v>45051</v>
      </c>
      <c r="G77" s="54">
        <v>19038.009999999998</v>
      </c>
      <c r="H77" t="s">
        <v>61</v>
      </c>
    </row>
    <row r="78" spans="1:8" x14ac:dyDescent="0.25">
      <c r="A78" t="s">
        <v>133</v>
      </c>
      <c r="B78" t="s">
        <v>24</v>
      </c>
      <c r="C78">
        <v>16132</v>
      </c>
      <c r="D78" s="64">
        <v>45093</v>
      </c>
      <c r="E78" s="64">
        <v>45082</v>
      </c>
      <c r="F78" s="64">
        <v>45051</v>
      </c>
      <c r="G78" s="54">
        <v>19038.009999999998</v>
      </c>
      <c r="H78" t="s">
        <v>61</v>
      </c>
    </row>
    <row r="79" spans="1:8" x14ac:dyDescent="0.25">
      <c r="A79" t="s">
        <v>134</v>
      </c>
      <c r="B79" t="s">
        <v>24</v>
      </c>
      <c r="C79">
        <v>2588500</v>
      </c>
      <c r="D79" s="64">
        <v>45080</v>
      </c>
      <c r="E79" s="64">
        <v>45082</v>
      </c>
      <c r="F79" s="64">
        <v>45051</v>
      </c>
      <c r="G79" s="54">
        <v>2074.35</v>
      </c>
      <c r="H79" t="s">
        <v>61</v>
      </c>
    </row>
    <row r="80" spans="1:8" x14ac:dyDescent="0.25">
      <c r="A80" t="s">
        <v>155</v>
      </c>
      <c r="B80" t="s">
        <v>24</v>
      </c>
      <c r="C80">
        <v>6152</v>
      </c>
      <c r="D80" s="64">
        <v>45086</v>
      </c>
      <c r="E80" s="64">
        <v>45082</v>
      </c>
      <c r="F80" s="64">
        <v>45055</v>
      </c>
      <c r="G80" s="54">
        <v>1625</v>
      </c>
      <c r="H80" t="s">
        <v>61</v>
      </c>
    </row>
    <row r="81" spans="1:8" x14ac:dyDescent="0.25">
      <c r="A81" t="s">
        <v>125</v>
      </c>
      <c r="B81" t="s">
        <v>24</v>
      </c>
      <c r="C81">
        <v>11404</v>
      </c>
      <c r="D81" s="64">
        <v>45086</v>
      </c>
      <c r="E81" s="64">
        <v>45082</v>
      </c>
      <c r="F81" s="64">
        <v>45056</v>
      </c>
      <c r="G81" s="54">
        <v>8100</v>
      </c>
      <c r="H81" t="s">
        <v>61</v>
      </c>
    </row>
    <row r="82" spans="1:8" x14ac:dyDescent="0.25">
      <c r="A82" t="s">
        <v>140</v>
      </c>
      <c r="B82" t="s">
        <v>101</v>
      </c>
      <c r="C82">
        <v>91</v>
      </c>
      <c r="D82" s="64">
        <v>45086</v>
      </c>
      <c r="E82" s="64">
        <v>45082</v>
      </c>
      <c r="F82" s="64">
        <v>45056</v>
      </c>
      <c r="G82" s="54">
        <v>4000</v>
      </c>
      <c r="H82" t="s">
        <v>61</v>
      </c>
    </row>
    <row r="83" spans="1:8" x14ac:dyDescent="0.25">
      <c r="A83" t="s">
        <v>140</v>
      </c>
      <c r="B83" t="s">
        <v>101</v>
      </c>
      <c r="C83">
        <v>97</v>
      </c>
      <c r="D83" s="64">
        <v>45086</v>
      </c>
      <c r="E83" s="64">
        <v>45082</v>
      </c>
      <c r="F83" s="64">
        <v>45057</v>
      </c>
      <c r="G83" s="54">
        <v>3050</v>
      </c>
      <c r="H83" t="s">
        <v>61</v>
      </c>
    </row>
    <row r="84" spans="1:8" x14ac:dyDescent="0.25">
      <c r="A84" t="s">
        <v>169</v>
      </c>
      <c r="B84" t="s">
        <v>24</v>
      </c>
      <c r="C84">
        <v>28166</v>
      </c>
      <c r="D84" s="64">
        <v>45082</v>
      </c>
      <c r="E84" s="64">
        <v>45082</v>
      </c>
      <c r="F84" s="64">
        <v>45075</v>
      </c>
      <c r="G84" s="54">
        <v>1100</v>
      </c>
      <c r="H84" t="s">
        <v>61</v>
      </c>
    </row>
    <row r="85" spans="1:8" x14ac:dyDescent="0.25">
      <c r="A85" t="s">
        <v>83</v>
      </c>
      <c r="B85" t="s">
        <v>24</v>
      </c>
      <c r="C85">
        <v>92376436</v>
      </c>
      <c r="D85" s="64">
        <v>45085</v>
      </c>
      <c r="E85" s="64">
        <v>45082</v>
      </c>
      <c r="F85" s="64">
        <v>45057</v>
      </c>
      <c r="G85" s="54">
        <v>2420.27</v>
      </c>
      <c r="H85" t="s">
        <v>61</v>
      </c>
    </row>
    <row r="86" spans="1:8" x14ac:dyDescent="0.25">
      <c r="A86" t="s">
        <v>74</v>
      </c>
      <c r="B86" t="s">
        <v>24</v>
      </c>
      <c r="C86">
        <v>16596</v>
      </c>
      <c r="D86" s="64">
        <v>45082</v>
      </c>
      <c r="E86" s="64">
        <v>45082</v>
      </c>
      <c r="F86" s="64">
        <v>45061</v>
      </c>
      <c r="G86">
        <v>560</v>
      </c>
      <c r="H86" t="s">
        <v>61</v>
      </c>
    </row>
    <row r="87" spans="1:8" x14ac:dyDescent="0.25">
      <c r="A87" t="s">
        <v>168</v>
      </c>
      <c r="B87" t="s">
        <v>101</v>
      </c>
      <c r="C87">
        <v>13856</v>
      </c>
      <c r="D87" s="64">
        <v>45086</v>
      </c>
      <c r="E87" s="64">
        <v>45082</v>
      </c>
      <c r="F87" s="64">
        <v>45057</v>
      </c>
      <c r="G87">
        <v>900</v>
      </c>
      <c r="H87" t="s">
        <v>61</v>
      </c>
    </row>
    <row r="88" spans="1:8" x14ac:dyDescent="0.25">
      <c r="A88" t="s">
        <v>168</v>
      </c>
      <c r="B88" t="s">
        <v>101</v>
      </c>
      <c r="C88">
        <v>13857</v>
      </c>
      <c r="D88" s="64">
        <v>45086</v>
      </c>
      <c r="E88" s="64">
        <v>45082</v>
      </c>
      <c r="F88" s="64">
        <v>45057</v>
      </c>
      <c r="G88">
        <v>950</v>
      </c>
      <c r="H88" t="s">
        <v>61</v>
      </c>
    </row>
    <row r="89" spans="1:8" x14ac:dyDescent="0.25">
      <c r="A89" t="s">
        <v>168</v>
      </c>
      <c r="B89" t="s">
        <v>101</v>
      </c>
      <c r="C89">
        <v>13858</v>
      </c>
      <c r="D89" s="64">
        <v>45086</v>
      </c>
      <c r="E89" s="64">
        <v>45082</v>
      </c>
      <c r="F89" s="64">
        <v>45057</v>
      </c>
      <c r="G89">
        <v>950</v>
      </c>
      <c r="H89" t="s">
        <v>61</v>
      </c>
    </row>
    <row r="90" spans="1:8" x14ac:dyDescent="0.25">
      <c r="A90" t="s">
        <v>76</v>
      </c>
      <c r="B90" t="s">
        <v>24</v>
      </c>
      <c r="C90">
        <v>271292</v>
      </c>
      <c r="D90" s="64">
        <v>45089</v>
      </c>
      <c r="E90" s="64">
        <v>45089</v>
      </c>
      <c r="F90" s="64">
        <v>45048</v>
      </c>
      <c r="G90">
        <v>61.8</v>
      </c>
      <c r="H90" t="s">
        <v>61</v>
      </c>
    </row>
    <row r="91" spans="1:8" x14ac:dyDescent="0.25">
      <c r="A91" t="s">
        <v>75</v>
      </c>
      <c r="B91" t="s">
        <v>24</v>
      </c>
      <c r="C91">
        <v>92488</v>
      </c>
      <c r="D91" s="64">
        <v>45089</v>
      </c>
      <c r="E91" s="64">
        <v>45089</v>
      </c>
      <c r="F91" s="64">
        <v>45051</v>
      </c>
      <c r="G91">
        <v>72.37</v>
      </c>
      <c r="H91" t="s">
        <v>61</v>
      </c>
    </row>
    <row r="92" spans="1:8" x14ac:dyDescent="0.25">
      <c r="A92" t="s">
        <v>85</v>
      </c>
      <c r="B92" t="s">
        <v>24</v>
      </c>
      <c r="C92">
        <v>41227</v>
      </c>
      <c r="D92" s="64">
        <v>45089</v>
      </c>
      <c r="E92" s="64">
        <v>45089</v>
      </c>
      <c r="F92" s="64">
        <v>45049</v>
      </c>
      <c r="G92">
        <v>175</v>
      </c>
      <c r="H92" t="s">
        <v>61</v>
      </c>
    </row>
    <row r="93" spans="1:8" x14ac:dyDescent="0.25">
      <c r="A93" t="s">
        <v>170</v>
      </c>
      <c r="B93" t="s">
        <v>24</v>
      </c>
      <c r="C93">
        <v>17963</v>
      </c>
      <c r="D93" s="64">
        <v>45091</v>
      </c>
      <c r="E93" s="64">
        <v>45089</v>
      </c>
      <c r="F93" s="64">
        <v>45071</v>
      </c>
      <c r="G93">
        <v>179.14</v>
      </c>
      <c r="H93" t="s">
        <v>61</v>
      </c>
    </row>
    <row r="94" spans="1:8" x14ac:dyDescent="0.25">
      <c r="A94" t="s">
        <v>66</v>
      </c>
      <c r="B94" t="s">
        <v>24</v>
      </c>
      <c r="C94">
        <v>10215</v>
      </c>
      <c r="D94" s="64">
        <v>45092</v>
      </c>
      <c r="E94" s="64">
        <v>45089</v>
      </c>
      <c r="F94" s="64">
        <v>45065</v>
      </c>
      <c r="G94">
        <v>197.01</v>
      </c>
      <c r="H94" t="s">
        <v>61</v>
      </c>
    </row>
    <row r="95" spans="1:8" x14ac:dyDescent="0.25">
      <c r="A95" t="s">
        <v>171</v>
      </c>
      <c r="B95" t="s">
        <v>24</v>
      </c>
      <c r="C95">
        <v>76</v>
      </c>
      <c r="D95" s="64">
        <v>45089</v>
      </c>
      <c r="E95" s="64">
        <v>45089</v>
      </c>
      <c r="F95" s="64">
        <v>45055</v>
      </c>
      <c r="G95">
        <v>227.9</v>
      </c>
      <c r="H95" t="s">
        <v>61</v>
      </c>
    </row>
    <row r="96" spans="1:8" x14ac:dyDescent="0.25">
      <c r="A96" t="s">
        <v>67</v>
      </c>
      <c r="B96" t="s">
        <v>24</v>
      </c>
      <c r="C96">
        <v>20112</v>
      </c>
      <c r="D96" s="64">
        <v>45089</v>
      </c>
      <c r="E96" s="64">
        <v>45089</v>
      </c>
      <c r="F96" s="64">
        <v>45056</v>
      </c>
      <c r="G96">
        <v>239.6</v>
      </c>
      <c r="H96" t="s">
        <v>61</v>
      </c>
    </row>
    <row r="97" spans="1:8" x14ac:dyDescent="0.25">
      <c r="A97" t="s">
        <v>66</v>
      </c>
      <c r="B97" t="s">
        <v>24</v>
      </c>
      <c r="C97">
        <v>10676</v>
      </c>
      <c r="D97" s="64">
        <v>45092</v>
      </c>
      <c r="E97" s="64">
        <v>45089</v>
      </c>
      <c r="F97" s="64">
        <v>45077</v>
      </c>
      <c r="G97">
        <v>251</v>
      </c>
      <c r="H97" t="s">
        <v>61</v>
      </c>
    </row>
    <row r="98" spans="1:8" x14ac:dyDescent="0.25">
      <c r="A98" t="s">
        <v>66</v>
      </c>
      <c r="B98" t="s">
        <v>24</v>
      </c>
      <c r="C98">
        <v>10420</v>
      </c>
      <c r="D98" s="64">
        <v>45092</v>
      </c>
      <c r="E98" s="64">
        <v>45089</v>
      </c>
      <c r="F98" s="64">
        <v>45070</v>
      </c>
      <c r="G98">
        <v>261.52999999999997</v>
      </c>
      <c r="H98" t="s">
        <v>61</v>
      </c>
    </row>
    <row r="99" spans="1:8" x14ac:dyDescent="0.25">
      <c r="A99" t="s">
        <v>66</v>
      </c>
      <c r="B99" t="s">
        <v>24</v>
      </c>
      <c r="C99">
        <v>10504</v>
      </c>
      <c r="D99" s="64">
        <v>45092</v>
      </c>
      <c r="E99" s="64">
        <v>45089</v>
      </c>
      <c r="F99" s="64">
        <v>45072</v>
      </c>
      <c r="G99">
        <v>263.83</v>
      </c>
      <c r="H99" t="s">
        <v>61</v>
      </c>
    </row>
    <row r="100" spans="1:8" x14ac:dyDescent="0.25">
      <c r="A100" t="s">
        <v>99</v>
      </c>
      <c r="B100" t="s">
        <v>24</v>
      </c>
      <c r="C100">
        <v>7007</v>
      </c>
      <c r="D100" s="64">
        <v>45093</v>
      </c>
      <c r="E100" s="64">
        <v>45089</v>
      </c>
      <c r="F100" s="64">
        <v>45065</v>
      </c>
      <c r="G100">
        <v>267.64999999999998</v>
      </c>
      <c r="H100" t="s">
        <v>61</v>
      </c>
    </row>
    <row r="101" spans="1:8" x14ac:dyDescent="0.25">
      <c r="A101" t="s">
        <v>170</v>
      </c>
      <c r="B101" t="s">
        <v>24</v>
      </c>
      <c r="C101">
        <v>14400</v>
      </c>
      <c r="D101" s="64">
        <v>45091</v>
      </c>
      <c r="E101" s="64">
        <v>45089</v>
      </c>
      <c r="F101" s="64">
        <v>45071</v>
      </c>
      <c r="G101">
        <v>270.48</v>
      </c>
      <c r="H101" t="s">
        <v>61</v>
      </c>
    </row>
    <row r="102" spans="1:8" x14ac:dyDescent="0.25">
      <c r="A102" t="s">
        <v>66</v>
      </c>
      <c r="B102" t="s">
        <v>24</v>
      </c>
      <c r="C102">
        <v>10334</v>
      </c>
      <c r="D102" s="64">
        <v>45092</v>
      </c>
      <c r="E102" s="64">
        <v>45089</v>
      </c>
      <c r="F102" s="64">
        <v>45068</v>
      </c>
      <c r="G102">
        <v>273.51</v>
      </c>
      <c r="H102" t="s">
        <v>61</v>
      </c>
    </row>
    <row r="103" spans="1:8" x14ac:dyDescent="0.25">
      <c r="A103" t="s">
        <v>66</v>
      </c>
      <c r="B103" t="s">
        <v>24</v>
      </c>
      <c r="C103">
        <v>10152</v>
      </c>
      <c r="D103" s="64">
        <v>45092</v>
      </c>
      <c r="E103" s="64">
        <v>45089</v>
      </c>
      <c r="F103" s="64">
        <v>45063</v>
      </c>
      <c r="G103">
        <v>301.82</v>
      </c>
      <c r="H103" t="s">
        <v>61</v>
      </c>
    </row>
    <row r="104" spans="1:8" x14ac:dyDescent="0.25">
      <c r="A104" t="s">
        <v>85</v>
      </c>
      <c r="B104" t="s">
        <v>24</v>
      </c>
      <c r="C104">
        <v>41245</v>
      </c>
      <c r="D104" s="64">
        <v>45089</v>
      </c>
      <c r="E104" s="64">
        <v>45089</v>
      </c>
      <c r="F104" s="64">
        <v>45050</v>
      </c>
      <c r="G104">
        <v>320</v>
      </c>
      <c r="H104" t="s">
        <v>61</v>
      </c>
    </row>
    <row r="105" spans="1:8" x14ac:dyDescent="0.25">
      <c r="A105" t="s">
        <v>66</v>
      </c>
      <c r="B105" t="s">
        <v>24</v>
      </c>
      <c r="C105">
        <v>10602</v>
      </c>
      <c r="D105" s="64">
        <v>45092</v>
      </c>
      <c r="E105" s="64">
        <v>45089</v>
      </c>
      <c r="F105" s="64">
        <v>45075</v>
      </c>
      <c r="G105">
        <v>330.75</v>
      </c>
      <c r="H105" t="s">
        <v>61</v>
      </c>
    </row>
    <row r="106" spans="1:8" x14ac:dyDescent="0.25">
      <c r="A106" t="s">
        <v>66</v>
      </c>
      <c r="B106" t="s">
        <v>24</v>
      </c>
      <c r="C106">
        <v>10412</v>
      </c>
      <c r="D106" s="64">
        <v>45092</v>
      </c>
      <c r="E106" s="64">
        <v>45089</v>
      </c>
      <c r="F106" s="64">
        <v>45070</v>
      </c>
      <c r="G106">
        <v>332.9</v>
      </c>
      <c r="H106" t="s">
        <v>61</v>
      </c>
    </row>
    <row r="107" spans="1:8" x14ac:dyDescent="0.25">
      <c r="A107" t="s">
        <v>66</v>
      </c>
      <c r="B107" t="s">
        <v>24</v>
      </c>
      <c r="C107">
        <v>10367</v>
      </c>
      <c r="D107" s="64">
        <v>45092</v>
      </c>
      <c r="E107" s="64">
        <v>45089</v>
      </c>
      <c r="F107" s="64">
        <v>45069</v>
      </c>
      <c r="G107">
        <v>346.17</v>
      </c>
      <c r="H107" t="s">
        <v>61</v>
      </c>
    </row>
    <row r="108" spans="1:8" x14ac:dyDescent="0.25">
      <c r="A108" t="s">
        <v>85</v>
      </c>
      <c r="B108" t="s">
        <v>24</v>
      </c>
      <c r="C108">
        <v>41414</v>
      </c>
      <c r="D108" s="64">
        <v>45089</v>
      </c>
      <c r="E108" s="64">
        <v>45089</v>
      </c>
      <c r="F108" s="64">
        <v>45070</v>
      </c>
      <c r="G108">
        <v>350</v>
      </c>
      <c r="H108" t="s">
        <v>61</v>
      </c>
    </row>
    <row r="109" spans="1:8" x14ac:dyDescent="0.25">
      <c r="A109" t="s">
        <v>85</v>
      </c>
      <c r="B109" t="s">
        <v>24</v>
      </c>
      <c r="C109">
        <v>41226</v>
      </c>
      <c r="D109" s="64">
        <v>45089</v>
      </c>
      <c r="E109" s="64">
        <v>45089</v>
      </c>
      <c r="F109" s="64">
        <v>45049</v>
      </c>
      <c r="G109">
        <v>350</v>
      </c>
      <c r="H109" t="s">
        <v>61</v>
      </c>
    </row>
    <row r="110" spans="1:8" x14ac:dyDescent="0.25">
      <c r="A110" t="s">
        <v>66</v>
      </c>
      <c r="B110" t="s">
        <v>24</v>
      </c>
      <c r="C110">
        <v>10136</v>
      </c>
      <c r="D110" s="64">
        <v>45092</v>
      </c>
      <c r="E110" s="64">
        <v>45089</v>
      </c>
      <c r="F110" s="64">
        <v>45063</v>
      </c>
      <c r="G110">
        <v>369.45</v>
      </c>
      <c r="H110" t="s">
        <v>61</v>
      </c>
    </row>
    <row r="111" spans="1:8" x14ac:dyDescent="0.25">
      <c r="A111" t="s">
        <v>67</v>
      </c>
      <c r="B111" t="s">
        <v>24</v>
      </c>
      <c r="C111">
        <v>20146</v>
      </c>
      <c r="D111" s="64">
        <v>45093</v>
      </c>
      <c r="E111" s="64">
        <v>45089</v>
      </c>
      <c r="F111" s="64">
        <v>45063</v>
      </c>
      <c r="G111">
        <v>370.8</v>
      </c>
      <c r="H111" t="s">
        <v>61</v>
      </c>
    </row>
    <row r="112" spans="1:8" x14ac:dyDescent="0.25">
      <c r="A112" t="s">
        <v>76</v>
      </c>
      <c r="B112" t="s">
        <v>24</v>
      </c>
      <c r="C112">
        <v>271881</v>
      </c>
      <c r="D112" s="64">
        <v>45089</v>
      </c>
      <c r="E112" s="64">
        <v>45089</v>
      </c>
      <c r="F112" s="64">
        <v>45055</v>
      </c>
      <c r="G112">
        <v>389.86</v>
      </c>
      <c r="H112" t="s">
        <v>61</v>
      </c>
    </row>
    <row r="113" spans="1:8" x14ac:dyDescent="0.25">
      <c r="A113" t="s">
        <v>76</v>
      </c>
      <c r="B113" t="s">
        <v>24</v>
      </c>
      <c r="C113">
        <v>270431</v>
      </c>
      <c r="D113" s="64">
        <v>45089</v>
      </c>
      <c r="E113" s="64">
        <v>45089</v>
      </c>
      <c r="F113" s="64">
        <v>45035</v>
      </c>
      <c r="G113">
        <v>409.23</v>
      </c>
      <c r="H113" t="s">
        <v>61</v>
      </c>
    </row>
    <row r="114" spans="1:8" x14ac:dyDescent="0.25">
      <c r="A114" t="s">
        <v>98</v>
      </c>
      <c r="B114" t="s">
        <v>24</v>
      </c>
      <c r="C114">
        <v>130001</v>
      </c>
      <c r="D114" s="64">
        <v>45089</v>
      </c>
      <c r="E114" s="64">
        <v>45089</v>
      </c>
      <c r="F114" s="64">
        <v>45061</v>
      </c>
      <c r="G114">
        <v>435</v>
      </c>
      <c r="H114" t="s">
        <v>61</v>
      </c>
    </row>
    <row r="115" spans="1:8" x14ac:dyDescent="0.25">
      <c r="A115" t="s">
        <v>75</v>
      </c>
      <c r="B115" t="s">
        <v>24</v>
      </c>
      <c r="C115">
        <v>92669</v>
      </c>
      <c r="D115" s="64">
        <v>45089</v>
      </c>
      <c r="E115" s="64">
        <v>45089</v>
      </c>
      <c r="F115" s="64">
        <v>45057</v>
      </c>
      <c r="G115">
        <v>458</v>
      </c>
      <c r="H115" t="s">
        <v>61</v>
      </c>
    </row>
    <row r="116" spans="1:8" x14ac:dyDescent="0.25">
      <c r="A116" t="s">
        <v>74</v>
      </c>
      <c r="B116" t="s">
        <v>24</v>
      </c>
      <c r="C116">
        <v>16620</v>
      </c>
      <c r="D116" s="64">
        <v>45090</v>
      </c>
      <c r="E116" s="64">
        <v>45089</v>
      </c>
      <c r="F116" s="64">
        <v>45069</v>
      </c>
      <c r="G116">
        <v>490</v>
      </c>
      <c r="H116" t="s">
        <v>61</v>
      </c>
    </row>
    <row r="117" spans="1:8" x14ac:dyDescent="0.25">
      <c r="A117" t="s">
        <v>86</v>
      </c>
      <c r="B117" t="s">
        <v>24</v>
      </c>
      <c r="C117">
        <v>13651</v>
      </c>
      <c r="D117" s="64">
        <v>45093</v>
      </c>
      <c r="E117" s="64">
        <v>45089</v>
      </c>
      <c r="F117" s="64">
        <v>45048</v>
      </c>
      <c r="G117">
        <v>523</v>
      </c>
      <c r="H117" t="s">
        <v>61</v>
      </c>
    </row>
    <row r="118" spans="1:8" x14ac:dyDescent="0.25">
      <c r="A118" t="s">
        <v>172</v>
      </c>
      <c r="B118" t="s">
        <v>24</v>
      </c>
      <c r="C118">
        <v>178570</v>
      </c>
      <c r="D118" s="64">
        <v>45089</v>
      </c>
      <c r="E118" s="64">
        <v>45089</v>
      </c>
      <c r="F118" s="64">
        <v>45068</v>
      </c>
      <c r="G118">
        <v>575.28</v>
      </c>
      <c r="H118" t="s">
        <v>61</v>
      </c>
    </row>
    <row r="119" spans="1:8" x14ac:dyDescent="0.25">
      <c r="A119" t="s">
        <v>76</v>
      </c>
      <c r="B119" t="s">
        <v>24</v>
      </c>
      <c r="C119">
        <v>271291</v>
      </c>
      <c r="D119" s="64">
        <v>45089</v>
      </c>
      <c r="E119" s="64">
        <v>45089</v>
      </c>
      <c r="F119" s="64">
        <v>45048</v>
      </c>
      <c r="G119">
        <v>575.4</v>
      </c>
      <c r="H119" t="s">
        <v>61</v>
      </c>
    </row>
    <row r="120" spans="1:8" x14ac:dyDescent="0.25">
      <c r="A120" t="s">
        <v>75</v>
      </c>
      <c r="B120" t="s">
        <v>24</v>
      </c>
      <c r="C120">
        <v>92906</v>
      </c>
      <c r="D120" s="64">
        <v>45093</v>
      </c>
      <c r="E120" s="64">
        <v>45089</v>
      </c>
      <c r="F120" s="64">
        <v>45063</v>
      </c>
      <c r="G120">
        <v>662.95</v>
      </c>
      <c r="H120" t="s">
        <v>61</v>
      </c>
    </row>
    <row r="121" spans="1:8" x14ac:dyDescent="0.25">
      <c r="A121" t="s">
        <v>66</v>
      </c>
      <c r="B121" t="s">
        <v>24</v>
      </c>
      <c r="C121">
        <v>10360</v>
      </c>
      <c r="D121" s="64">
        <v>45092</v>
      </c>
      <c r="E121" s="64">
        <v>45089</v>
      </c>
      <c r="F121" s="64">
        <v>45069</v>
      </c>
      <c r="G121">
        <v>670.89</v>
      </c>
      <c r="H121" t="s">
        <v>61</v>
      </c>
    </row>
    <row r="122" spans="1:8" x14ac:dyDescent="0.25">
      <c r="A122" t="s">
        <v>66</v>
      </c>
      <c r="B122" t="s">
        <v>24</v>
      </c>
      <c r="C122">
        <v>10415</v>
      </c>
      <c r="D122" s="64">
        <v>45092</v>
      </c>
      <c r="E122" s="64">
        <v>45089</v>
      </c>
      <c r="F122" s="64">
        <v>45070</v>
      </c>
      <c r="G122">
        <v>679.37</v>
      </c>
      <c r="H122" t="s">
        <v>61</v>
      </c>
    </row>
    <row r="123" spans="1:8" x14ac:dyDescent="0.25">
      <c r="A123" t="s">
        <v>66</v>
      </c>
      <c r="B123" t="s">
        <v>24</v>
      </c>
      <c r="C123">
        <v>10534</v>
      </c>
      <c r="D123" s="64">
        <v>45092</v>
      </c>
      <c r="E123" s="64">
        <v>45089</v>
      </c>
      <c r="F123" s="64">
        <v>45073</v>
      </c>
      <c r="G123">
        <v>689.81</v>
      </c>
      <c r="H123" t="s">
        <v>61</v>
      </c>
    </row>
    <row r="124" spans="1:8" x14ac:dyDescent="0.25">
      <c r="A124" t="s">
        <v>66</v>
      </c>
      <c r="B124" t="s">
        <v>24</v>
      </c>
      <c r="C124">
        <v>10554</v>
      </c>
      <c r="D124" s="64">
        <v>45092</v>
      </c>
      <c r="E124" s="64">
        <v>45089</v>
      </c>
      <c r="F124" s="64">
        <v>45073</v>
      </c>
      <c r="G124">
        <v>696.8</v>
      </c>
      <c r="H124" t="s">
        <v>61</v>
      </c>
    </row>
    <row r="125" spans="1:8" x14ac:dyDescent="0.25">
      <c r="A125" t="s">
        <v>66</v>
      </c>
      <c r="B125" t="s">
        <v>24</v>
      </c>
      <c r="C125">
        <v>10254</v>
      </c>
      <c r="D125" s="64">
        <v>45092</v>
      </c>
      <c r="E125" s="64">
        <v>45089</v>
      </c>
      <c r="F125" s="64">
        <v>45066</v>
      </c>
      <c r="G125">
        <v>736.75</v>
      </c>
      <c r="H125" t="s">
        <v>61</v>
      </c>
    </row>
    <row r="126" spans="1:8" x14ac:dyDescent="0.25">
      <c r="A126" t="s">
        <v>66</v>
      </c>
      <c r="B126" t="s">
        <v>24</v>
      </c>
      <c r="C126">
        <v>10188</v>
      </c>
      <c r="D126" s="64">
        <v>45092</v>
      </c>
      <c r="E126" s="64">
        <v>45089</v>
      </c>
      <c r="F126" s="64">
        <v>45064</v>
      </c>
      <c r="G126">
        <v>764.2</v>
      </c>
      <c r="H126" t="s">
        <v>61</v>
      </c>
    </row>
    <row r="127" spans="1:8" x14ac:dyDescent="0.25">
      <c r="A127" t="s">
        <v>66</v>
      </c>
      <c r="B127" t="s">
        <v>24</v>
      </c>
      <c r="C127">
        <v>10410</v>
      </c>
      <c r="D127" s="64">
        <v>45092</v>
      </c>
      <c r="E127" s="64">
        <v>45089</v>
      </c>
      <c r="F127" s="64">
        <v>45070</v>
      </c>
      <c r="G127">
        <v>827.52</v>
      </c>
      <c r="H127" t="s">
        <v>61</v>
      </c>
    </row>
    <row r="128" spans="1:8" x14ac:dyDescent="0.25">
      <c r="A128" t="s">
        <v>66</v>
      </c>
      <c r="B128" t="s">
        <v>24</v>
      </c>
      <c r="C128">
        <v>10156</v>
      </c>
      <c r="D128" s="64">
        <v>45092</v>
      </c>
      <c r="E128" s="64">
        <v>45089</v>
      </c>
      <c r="F128" s="64">
        <v>45063</v>
      </c>
      <c r="G128">
        <v>848.36</v>
      </c>
      <c r="H128" t="s">
        <v>61</v>
      </c>
    </row>
    <row r="129" spans="1:8" x14ac:dyDescent="0.25">
      <c r="A129" t="s">
        <v>66</v>
      </c>
      <c r="B129" t="s">
        <v>24</v>
      </c>
      <c r="C129">
        <v>10265</v>
      </c>
      <c r="D129" s="64">
        <v>45092</v>
      </c>
      <c r="E129" s="64">
        <v>45089</v>
      </c>
      <c r="F129" s="64">
        <v>45066</v>
      </c>
      <c r="G129">
        <v>852.24</v>
      </c>
      <c r="H129" t="s">
        <v>61</v>
      </c>
    </row>
    <row r="130" spans="1:8" x14ac:dyDescent="0.25">
      <c r="A130" t="s">
        <v>66</v>
      </c>
      <c r="B130" t="s">
        <v>24</v>
      </c>
      <c r="C130">
        <v>10251</v>
      </c>
      <c r="D130" s="64">
        <v>45092</v>
      </c>
      <c r="E130" s="64">
        <v>45089</v>
      </c>
      <c r="F130" s="64">
        <v>45066</v>
      </c>
      <c r="G130">
        <v>862.25</v>
      </c>
      <c r="H130" t="s">
        <v>61</v>
      </c>
    </row>
    <row r="131" spans="1:8" x14ac:dyDescent="0.25">
      <c r="A131" t="s">
        <v>66</v>
      </c>
      <c r="B131" t="s">
        <v>24</v>
      </c>
      <c r="C131">
        <v>10413</v>
      </c>
      <c r="D131" s="64">
        <v>45092</v>
      </c>
      <c r="E131" s="64">
        <v>45089</v>
      </c>
      <c r="F131" s="64">
        <v>45070</v>
      </c>
      <c r="G131">
        <v>869</v>
      </c>
      <c r="H131" t="s">
        <v>61</v>
      </c>
    </row>
    <row r="132" spans="1:8" x14ac:dyDescent="0.25">
      <c r="A132" t="s">
        <v>66</v>
      </c>
      <c r="B132" t="s">
        <v>24</v>
      </c>
      <c r="C132">
        <v>10205</v>
      </c>
      <c r="D132" s="64">
        <v>45092</v>
      </c>
      <c r="E132" s="64">
        <v>45089</v>
      </c>
      <c r="F132" s="64">
        <v>45065</v>
      </c>
      <c r="G132">
        <v>869.67</v>
      </c>
      <c r="H132" t="s">
        <v>61</v>
      </c>
    </row>
    <row r="133" spans="1:8" x14ac:dyDescent="0.25">
      <c r="A133" t="s">
        <v>66</v>
      </c>
      <c r="B133" t="s">
        <v>24</v>
      </c>
      <c r="C133">
        <v>10155</v>
      </c>
      <c r="D133" s="64">
        <v>45092</v>
      </c>
      <c r="E133" s="64">
        <v>45089</v>
      </c>
      <c r="F133" s="64">
        <v>45063</v>
      </c>
      <c r="G133">
        <v>869.86</v>
      </c>
      <c r="H133" t="s">
        <v>61</v>
      </c>
    </row>
    <row r="134" spans="1:8" x14ac:dyDescent="0.25">
      <c r="A134" t="s">
        <v>66</v>
      </c>
      <c r="B134" t="s">
        <v>24</v>
      </c>
      <c r="C134">
        <v>10425</v>
      </c>
      <c r="D134" s="64">
        <v>45092</v>
      </c>
      <c r="E134" s="64">
        <v>45089</v>
      </c>
      <c r="F134" s="64">
        <v>45070</v>
      </c>
      <c r="G134">
        <v>891.32</v>
      </c>
      <c r="H134" t="s">
        <v>61</v>
      </c>
    </row>
    <row r="135" spans="1:8" x14ac:dyDescent="0.25">
      <c r="A135" t="s">
        <v>66</v>
      </c>
      <c r="B135" t="s">
        <v>24</v>
      </c>
      <c r="C135">
        <v>10442</v>
      </c>
      <c r="D135" s="64">
        <v>45092</v>
      </c>
      <c r="E135" s="64">
        <v>45089</v>
      </c>
      <c r="F135" s="64">
        <v>45070</v>
      </c>
      <c r="G135">
        <v>918.24</v>
      </c>
      <c r="H135" t="s">
        <v>61</v>
      </c>
    </row>
    <row r="136" spans="1:8" x14ac:dyDescent="0.25">
      <c r="A136" t="s">
        <v>66</v>
      </c>
      <c r="B136" t="s">
        <v>24</v>
      </c>
      <c r="C136">
        <v>10453</v>
      </c>
      <c r="D136" s="64">
        <v>45092</v>
      </c>
      <c r="E136" s="64">
        <v>45089</v>
      </c>
      <c r="F136" s="64">
        <v>45071</v>
      </c>
      <c r="G136">
        <v>923.13</v>
      </c>
      <c r="H136" t="s">
        <v>61</v>
      </c>
    </row>
    <row r="137" spans="1:8" x14ac:dyDescent="0.25">
      <c r="A137" t="s">
        <v>66</v>
      </c>
      <c r="B137" t="s">
        <v>24</v>
      </c>
      <c r="C137">
        <v>10681</v>
      </c>
      <c r="D137" s="64">
        <v>45092</v>
      </c>
      <c r="E137" s="64">
        <v>45089</v>
      </c>
      <c r="F137" s="64">
        <v>45077</v>
      </c>
      <c r="G137">
        <v>932.42</v>
      </c>
      <c r="H137" t="s">
        <v>61</v>
      </c>
    </row>
    <row r="138" spans="1:8" x14ac:dyDescent="0.25">
      <c r="A138" t="s">
        <v>173</v>
      </c>
      <c r="B138" t="s">
        <v>101</v>
      </c>
      <c r="C138">
        <v>62200</v>
      </c>
      <c r="D138" s="64">
        <v>45089</v>
      </c>
      <c r="E138" s="64">
        <v>45089</v>
      </c>
      <c r="F138" s="64">
        <v>45061</v>
      </c>
      <c r="G138">
        <v>935.75</v>
      </c>
      <c r="H138" t="s">
        <v>61</v>
      </c>
    </row>
    <row r="139" spans="1:8" x14ac:dyDescent="0.25">
      <c r="A139" t="s">
        <v>66</v>
      </c>
      <c r="B139" t="s">
        <v>24</v>
      </c>
      <c r="C139">
        <v>10204</v>
      </c>
      <c r="D139" s="64">
        <v>45092</v>
      </c>
      <c r="E139" s="64">
        <v>45089</v>
      </c>
      <c r="F139" s="64">
        <v>45065</v>
      </c>
      <c r="G139">
        <v>958</v>
      </c>
      <c r="H139" t="s">
        <v>61</v>
      </c>
    </row>
    <row r="140" spans="1:8" x14ac:dyDescent="0.25">
      <c r="A140" t="s">
        <v>66</v>
      </c>
      <c r="B140" t="s">
        <v>24</v>
      </c>
      <c r="C140">
        <v>10402</v>
      </c>
      <c r="D140" s="64">
        <v>45092</v>
      </c>
      <c r="E140" s="64">
        <v>45089</v>
      </c>
      <c r="F140" s="64">
        <v>45070</v>
      </c>
      <c r="G140">
        <v>986.4</v>
      </c>
      <c r="H140" t="s">
        <v>61</v>
      </c>
    </row>
    <row r="141" spans="1:8" x14ac:dyDescent="0.25">
      <c r="A141" t="s">
        <v>66</v>
      </c>
      <c r="B141" t="s">
        <v>24</v>
      </c>
      <c r="C141">
        <v>10342</v>
      </c>
      <c r="D141" s="64">
        <v>45092</v>
      </c>
      <c r="E141" s="64">
        <v>45089</v>
      </c>
      <c r="F141" s="64">
        <v>45068</v>
      </c>
      <c r="G141" s="54">
        <v>1002.83</v>
      </c>
      <c r="H141" t="s">
        <v>61</v>
      </c>
    </row>
    <row r="142" spans="1:8" x14ac:dyDescent="0.25">
      <c r="A142" t="s">
        <v>66</v>
      </c>
      <c r="B142" t="s">
        <v>24</v>
      </c>
      <c r="C142">
        <v>10452</v>
      </c>
      <c r="D142" s="64">
        <v>45092</v>
      </c>
      <c r="E142" s="64">
        <v>45089</v>
      </c>
      <c r="F142" s="64">
        <v>45071</v>
      </c>
      <c r="G142" s="54">
        <v>1015.53</v>
      </c>
      <c r="H142" t="s">
        <v>61</v>
      </c>
    </row>
    <row r="143" spans="1:8" x14ac:dyDescent="0.25">
      <c r="A143" t="s">
        <v>85</v>
      </c>
      <c r="B143" t="s">
        <v>24</v>
      </c>
      <c r="C143">
        <v>41221</v>
      </c>
      <c r="D143" s="64">
        <v>45089</v>
      </c>
      <c r="E143" s="64">
        <v>45089</v>
      </c>
      <c r="F143" s="64">
        <v>45048</v>
      </c>
      <c r="G143" s="54">
        <v>1020</v>
      </c>
      <c r="H143" t="s">
        <v>61</v>
      </c>
    </row>
    <row r="144" spans="1:8" x14ac:dyDescent="0.25">
      <c r="A144" t="s">
        <v>66</v>
      </c>
      <c r="B144" t="s">
        <v>24</v>
      </c>
      <c r="C144">
        <v>10207</v>
      </c>
      <c r="D144" s="64">
        <v>45092</v>
      </c>
      <c r="E144" s="64">
        <v>45089</v>
      </c>
      <c r="F144" s="64">
        <v>45065</v>
      </c>
      <c r="G144" s="54">
        <v>1025.3</v>
      </c>
      <c r="H144" t="s">
        <v>61</v>
      </c>
    </row>
    <row r="145" spans="1:8" x14ac:dyDescent="0.25">
      <c r="A145" t="s">
        <v>66</v>
      </c>
      <c r="B145" t="s">
        <v>24</v>
      </c>
      <c r="C145">
        <v>10607</v>
      </c>
      <c r="D145" s="64">
        <v>45092</v>
      </c>
      <c r="E145" s="64">
        <v>45089</v>
      </c>
      <c r="F145" s="64">
        <v>45075</v>
      </c>
      <c r="G145" s="54">
        <v>1031.67</v>
      </c>
      <c r="H145" t="s">
        <v>61</v>
      </c>
    </row>
    <row r="146" spans="1:8" x14ac:dyDescent="0.25">
      <c r="A146" t="s">
        <v>66</v>
      </c>
      <c r="B146" t="s">
        <v>24</v>
      </c>
      <c r="C146">
        <v>10202</v>
      </c>
      <c r="D146" s="64">
        <v>45092</v>
      </c>
      <c r="E146" s="64">
        <v>45089</v>
      </c>
      <c r="F146" s="64">
        <v>45065</v>
      </c>
      <c r="G146" s="54">
        <v>1032.0999999999999</v>
      </c>
      <c r="H146" t="s">
        <v>61</v>
      </c>
    </row>
    <row r="147" spans="1:8" x14ac:dyDescent="0.25">
      <c r="A147" t="s">
        <v>66</v>
      </c>
      <c r="B147" t="s">
        <v>24</v>
      </c>
      <c r="C147">
        <v>10249</v>
      </c>
      <c r="D147" s="64">
        <v>45092</v>
      </c>
      <c r="E147" s="64">
        <v>45089</v>
      </c>
      <c r="F147" s="64">
        <v>45066</v>
      </c>
      <c r="G147" s="54">
        <v>1036.27</v>
      </c>
      <c r="H147" t="s">
        <v>61</v>
      </c>
    </row>
    <row r="148" spans="1:8" x14ac:dyDescent="0.25">
      <c r="A148" t="s">
        <v>76</v>
      </c>
      <c r="B148" t="s">
        <v>24</v>
      </c>
      <c r="C148">
        <v>271288</v>
      </c>
      <c r="D148" s="64">
        <v>45089</v>
      </c>
      <c r="E148" s="64">
        <v>45089</v>
      </c>
      <c r="F148" s="64">
        <v>45048</v>
      </c>
      <c r="G148" s="54">
        <v>1040.0999999999999</v>
      </c>
      <c r="H148" t="s">
        <v>61</v>
      </c>
    </row>
    <row r="149" spans="1:8" x14ac:dyDescent="0.25">
      <c r="A149" t="s">
        <v>66</v>
      </c>
      <c r="B149" t="s">
        <v>24</v>
      </c>
      <c r="C149">
        <v>10190</v>
      </c>
      <c r="D149" s="64">
        <v>45092</v>
      </c>
      <c r="E149" s="64">
        <v>45089</v>
      </c>
      <c r="F149" s="64">
        <v>45064</v>
      </c>
      <c r="G149" s="54">
        <v>1044.6500000000001</v>
      </c>
      <c r="H149" t="s">
        <v>61</v>
      </c>
    </row>
    <row r="150" spans="1:8" x14ac:dyDescent="0.25">
      <c r="A150" t="s">
        <v>66</v>
      </c>
      <c r="B150" t="s">
        <v>24</v>
      </c>
      <c r="C150">
        <v>10250</v>
      </c>
      <c r="D150" s="64">
        <v>45092</v>
      </c>
      <c r="E150" s="64">
        <v>45089</v>
      </c>
      <c r="F150" s="64">
        <v>45066</v>
      </c>
      <c r="G150" s="54">
        <v>1056.9100000000001</v>
      </c>
      <c r="H150" t="s">
        <v>61</v>
      </c>
    </row>
    <row r="151" spans="1:8" x14ac:dyDescent="0.25">
      <c r="A151" t="s">
        <v>66</v>
      </c>
      <c r="B151" t="s">
        <v>24</v>
      </c>
      <c r="C151">
        <v>10097</v>
      </c>
      <c r="D151" s="64">
        <v>45092</v>
      </c>
      <c r="E151" s="64">
        <v>45089</v>
      </c>
      <c r="F151" s="64">
        <v>45062</v>
      </c>
      <c r="G151" s="54">
        <v>1058.77</v>
      </c>
      <c r="H151" t="s">
        <v>61</v>
      </c>
    </row>
    <row r="152" spans="1:8" x14ac:dyDescent="0.25">
      <c r="A152" t="s">
        <v>66</v>
      </c>
      <c r="B152" t="s">
        <v>24</v>
      </c>
      <c r="C152">
        <v>10106</v>
      </c>
      <c r="D152" s="64">
        <v>45092</v>
      </c>
      <c r="E152" s="64">
        <v>45089</v>
      </c>
      <c r="F152" s="64">
        <v>45062</v>
      </c>
      <c r="G152" s="54">
        <v>1062.54</v>
      </c>
      <c r="H152" t="s">
        <v>61</v>
      </c>
    </row>
    <row r="153" spans="1:8" x14ac:dyDescent="0.25">
      <c r="A153" t="s">
        <v>66</v>
      </c>
      <c r="B153" t="s">
        <v>24</v>
      </c>
      <c r="C153">
        <v>10608</v>
      </c>
      <c r="D153" s="64">
        <v>45092</v>
      </c>
      <c r="E153" s="64">
        <v>45089</v>
      </c>
      <c r="F153" s="64">
        <v>45075</v>
      </c>
      <c r="G153" s="54">
        <v>1085.6099999999999</v>
      </c>
      <c r="H153" t="s">
        <v>61</v>
      </c>
    </row>
    <row r="154" spans="1:8" x14ac:dyDescent="0.25">
      <c r="A154" t="s">
        <v>66</v>
      </c>
      <c r="B154" t="s">
        <v>24</v>
      </c>
      <c r="C154">
        <v>10555</v>
      </c>
      <c r="D154" s="64">
        <v>45092</v>
      </c>
      <c r="E154" s="64">
        <v>45089</v>
      </c>
      <c r="F154" s="64">
        <v>45073</v>
      </c>
      <c r="G154" s="54">
        <v>1095.6600000000001</v>
      </c>
      <c r="H154" t="s">
        <v>61</v>
      </c>
    </row>
    <row r="155" spans="1:8" x14ac:dyDescent="0.25">
      <c r="A155" t="s">
        <v>66</v>
      </c>
      <c r="B155" t="s">
        <v>24</v>
      </c>
      <c r="C155">
        <v>10143</v>
      </c>
      <c r="D155" s="64">
        <v>45092</v>
      </c>
      <c r="E155" s="64">
        <v>45089</v>
      </c>
      <c r="F155" s="64">
        <v>45063</v>
      </c>
      <c r="G155" s="54">
        <v>1097.8699999999999</v>
      </c>
      <c r="H155" t="s">
        <v>61</v>
      </c>
    </row>
    <row r="156" spans="1:8" x14ac:dyDescent="0.25">
      <c r="A156" t="s">
        <v>85</v>
      </c>
      <c r="B156" t="s">
        <v>24</v>
      </c>
      <c r="C156">
        <v>41261</v>
      </c>
      <c r="D156" s="64">
        <v>45089</v>
      </c>
      <c r="E156" s="64">
        <v>45089</v>
      </c>
      <c r="F156" s="64">
        <v>45051</v>
      </c>
      <c r="G156" s="54">
        <v>1100.56</v>
      </c>
      <c r="H156" t="s">
        <v>61</v>
      </c>
    </row>
    <row r="157" spans="1:8" x14ac:dyDescent="0.25">
      <c r="A157" t="s">
        <v>66</v>
      </c>
      <c r="B157" t="s">
        <v>24</v>
      </c>
      <c r="C157">
        <v>10680</v>
      </c>
      <c r="D157" s="64">
        <v>45092</v>
      </c>
      <c r="E157" s="64">
        <v>45089</v>
      </c>
      <c r="F157" s="64">
        <v>45077</v>
      </c>
      <c r="G157" s="54">
        <v>1101.8900000000001</v>
      </c>
      <c r="H157" t="s">
        <v>61</v>
      </c>
    </row>
    <row r="158" spans="1:8" x14ac:dyDescent="0.25">
      <c r="A158" t="s">
        <v>66</v>
      </c>
      <c r="B158" t="s">
        <v>24</v>
      </c>
      <c r="C158">
        <v>10414</v>
      </c>
      <c r="D158" s="64">
        <v>45092</v>
      </c>
      <c r="E158" s="64">
        <v>45089</v>
      </c>
      <c r="F158" s="64">
        <v>45070</v>
      </c>
      <c r="G158" s="54">
        <v>1122.3900000000001</v>
      </c>
      <c r="H158" t="s">
        <v>61</v>
      </c>
    </row>
    <row r="159" spans="1:8" x14ac:dyDescent="0.25">
      <c r="A159" t="s">
        <v>66</v>
      </c>
      <c r="B159" t="s">
        <v>24</v>
      </c>
      <c r="C159">
        <v>10154</v>
      </c>
      <c r="D159" s="64">
        <v>45092</v>
      </c>
      <c r="E159" s="64">
        <v>45089</v>
      </c>
      <c r="F159" s="64">
        <v>45063</v>
      </c>
      <c r="G159" s="54">
        <v>1147.8800000000001</v>
      </c>
      <c r="H159" t="s">
        <v>61</v>
      </c>
    </row>
    <row r="160" spans="1:8" x14ac:dyDescent="0.25">
      <c r="A160" t="s">
        <v>66</v>
      </c>
      <c r="B160" t="s">
        <v>24</v>
      </c>
      <c r="C160">
        <v>10361</v>
      </c>
      <c r="D160" s="64">
        <v>45092</v>
      </c>
      <c r="E160" s="64">
        <v>45089</v>
      </c>
      <c r="F160" s="64">
        <v>45069</v>
      </c>
      <c r="G160" s="54">
        <v>1147.97</v>
      </c>
      <c r="H160" t="s">
        <v>61</v>
      </c>
    </row>
    <row r="161" spans="1:8" x14ac:dyDescent="0.25">
      <c r="A161" t="s">
        <v>76</v>
      </c>
      <c r="B161" t="s">
        <v>24</v>
      </c>
      <c r="C161">
        <v>271289</v>
      </c>
      <c r="D161" s="64">
        <v>45089</v>
      </c>
      <c r="E161" s="64">
        <v>45089</v>
      </c>
      <c r="F161" s="64">
        <v>45048</v>
      </c>
      <c r="G161" s="54">
        <v>1158.1300000000001</v>
      </c>
      <c r="H161" t="s">
        <v>61</v>
      </c>
    </row>
    <row r="162" spans="1:8" x14ac:dyDescent="0.25">
      <c r="A162" t="s">
        <v>66</v>
      </c>
      <c r="B162" t="s">
        <v>24</v>
      </c>
      <c r="C162">
        <v>10668</v>
      </c>
      <c r="D162" s="64">
        <v>45092</v>
      </c>
      <c r="E162" s="64">
        <v>45089</v>
      </c>
      <c r="F162" s="64">
        <v>45077</v>
      </c>
      <c r="G162" s="54">
        <v>1161.53</v>
      </c>
      <c r="H162" t="s">
        <v>61</v>
      </c>
    </row>
    <row r="163" spans="1:8" x14ac:dyDescent="0.25">
      <c r="A163" t="s">
        <v>66</v>
      </c>
      <c r="B163" t="s">
        <v>24</v>
      </c>
      <c r="C163">
        <v>10679</v>
      </c>
      <c r="D163" s="64">
        <v>45092</v>
      </c>
      <c r="E163" s="64">
        <v>45089</v>
      </c>
      <c r="F163" s="64">
        <v>45077</v>
      </c>
      <c r="G163" s="54">
        <v>1164.69</v>
      </c>
      <c r="H163" t="s">
        <v>61</v>
      </c>
    </row>
    <row r="164" spans="1:8" x14ac:dyDescent="0.25">
      <c r="A164" t="s">
        <v>66</v>
      </c>
      <c r="B164" t="s">
        <v>24</v>
      </c>
      <c r="C164">
        <v>10232</v>
      </c>
      <c r="D164" s="64">
        <v>45092</v>
      </c>
      <c r="E164" s="64">
        <v>45089</v>
      </c>
      <c r="F164" s="64">
        <v>45065</v>
      </c>
      <c r="G164" s="54">
        <v>1170.6300000000001</v>
      </c>
      <c r="H164" t="s">
        <v>61</v>
      </c>
    </row>
    <row r="165" spans="1:8" x14ac:dyDescent="0.25">
      <c r="A165" t="s">
        <v>66</v>
      </c>
      <c r="B165" t="s">
        <v>24</v>
      </c>
      <c r="C165">
        <v>10103</v>
      </c>
      <c r="D165" s="64">
        <v>45092</v>
      </c>
      <c r="E165" s="64">
        <v>45089</v>
      </c>
      <c r="F165" s="64">
        <v>45062</v>
      </c>
      <c r="G165" s="54">
        <v>1171.06</v>
      </c>
      <c r="H165" t="s">
        <v>61</v>
      </c>
    </row>
    <row r="166" spans="1:8" x14ac:dyDescent="0.25">
      <c r="A166" t="s">
        <v>134</v>
      </c>
      <c r="B166" t="s">
        <v>24</v>
      </c>
      <c r="C166">
        <v>2592493</v>
      </c>
      <c r="D166" s="64">
        <v>45089</v>
      </c>
      <c r="E166" s="64">
        <v>45089</v>
      </c>
      <c r="F166" s="64">
        <v>45056</v>
      </c>
      <c r="G166" s="54">
        <v>1218.93</v>
      </c>
      <c r="H166" t="s">
        <v>61</v>
      </c>
    </row>
    <row r="167" spans="1:8" x14ac:dyDescent="0.25">
      <c r="A167" t="s">
        <v>77</v>
      </c>
      <c r="B167" t="s">
        <v>24</v>
      </c>
      <c r="C167">
        <v>138</v>
      </c>
      <c r="D167" s="64">
        <v>45092</v>
      </c>
      <c r="E167" s="64">
        <v>45089</v>
      </c>
      <c r="F167" s="64">
        <v>45076</v>
      </c>
      <c r="G167" s="54">
        <v>1260.76</v>
      </c>
      <c r="H167" t="s">
        <v>61</v>
      </c>
    </row>
    <row r="168" spans="1:8" x14ac:dyDescent="0.25">
      <c r="A168" t="s">
        <v>66</v>
      </c>
      <c r="B168" t="s">
        <v>24</v>
      </c>
      <c r="C168">
        <v>10130</v>
      </c>
      <c r="D168" s="64">
        <v>45092</v>
      </c>
      <c r="E168" s="64">
        <v>45089</v>
      </c>
      <c r="F168" s="64">
        <v>45063</v>
      </c>
      <c r="G168" s="54">
        <v>1359.79</v>
      </c>
      <c r="H168" t="s">
        <v>61</v>
      </c>
    </row>
    <row r="169" spans="1:8" x14ac:dyDescent="0.25">
      <c r="A169" t="s">
        <v>84</v>
      </c>
      <c r="B169" t="s">
        <v>24</v>
      </c>
      <c r="C169">
        <v>6086</v>
      </c>
      <c r="D169" s="64">
        <v>45092</v>
      </c>
      <c r="E169" s="64">
        <v>45089</v>
      </c>
      <c r="F169" s="64">
        <v>45078</v>
      </c>
      <c r="G169" s="54">
        <v>1377.4</v>
      </c>
      <c r="H169" t="s">
        <v>61</v>
      </c>
    </row>
    <row r="170" spans="1:8" x14ac:dyDescent="0.25">
      <c r="A170" t="s">
        <v>66</v>
      </c>
      <c r="B170" t="s">
        <v>24</v>
      </c>
      <c r="C170">
        <v>10611</v>
      </c>
      <c r="D170" s="64">
        <v>45092</v>
      </c>
      <c r="E170" s="64">
        <v>45089</v>
      </c>
      <c r="F170" s="64">
        <v>45075</v>
      </c>
      <c r="G170" s="54">
        <v>1432.26</v>
      </c>
      <c r="H170" t="s">
        <v>61</v>
      </c>
    </row>
    <row r="171" spans="1:8" x14ac:dyDescent="0.25">
      <c r="A171" t="s">
        <v>66</v>
      </c>
      <c r="B171" t="s">
        <v>24</v>
      </c>
      <c r="C171">
        <v>10115</v>
      </c>
      <c r="D171" s="64">
        <v>45092</v>
      </c>
      <c r="E171" s="64">
        <v>45089</v>
      </c>
      <c r="F171" s="64">
        <v>45062</v>
      </c>
      <c r="G171" s="54">
        <v>1433.85</v>
      </c>
      <c r="H171" t="s">
        <v>61</v>
      </c>
    </row>
    <row r="172" spans="1:8" x14ac:dyDescent="0.25">
      <c r="A172" t="s">
        <v>66</v>
      </c>
      <c r="B172" t="s">
        <v>24</v>
      </c>
      <c r="C172">
        <v>10547</v>
      </c>
      <c r="D172" s="64">
        <v>45092</v>
      </c>
      <c r="E172" s="64">
        <v>45089</v>
      </c>
      <c r="F172" s="64">
        <v>45073</v>
      </c>
      <c r="G172" s="54">
        <v>1437</v>
      </c>
      <c r="H172" t="s">
        <v>61</v>
      </c>
    </row>
    <row r="173" spans="1:8" x14ac:dyDescent="0.25">
      <c r="A173" t="s">
        <v>66</v>
      </c>
      <c r="B173" t="s">
        <v>24</v>
      </c>
      <c r="C173">
        <v>10390</v>
      </c>
      <c r="D173" s="64">
        <v>45092</v>
      </c>
      <c r="E173" s="64">
        <v>45089</v>
      </c>
      <c r="F173" s="64">
        <v>45069</v>
      </c>
      <c r="G173" s="54">
        <v>1437</v>
      </c>
      <c r="H173" t="s">
        <v>61</v>
      </c>
    </row>
    <row r="174" spans="1:8" x14ac:dyDescent="0.25">
      <c r="A174" t="s">
        <v>129</v>
      </c>
      <c r="B174" t="s">
        <v>101</v>
      </c>
      <c r="C174">
        <v>366</v>
      </c>
      <c r="D174" s="64">
        <v>45092</v>
      </c>
      <c r="E174" s="64">
        <v>45089</v>
      </c>
      <c r="F174" s="64">
        <v>45077</v>
      </c>
      <c r="G174" s="54">
        <v>1580</v>
      </c>
      <c r="H174" t="s">
        <v>61</v>
      </c>
    </row>
    <row r="175" spans="1:8" x14ac:dyDescent="0.25">
      <c r="A175" t="s">
        <v>76</v>
      </c>
      <c r="B175" t="s">
        <v>24</v>
      </c>
      <c r="C175">
        <v>270470</v>
      </c>
      <c r="D175" s="64">
        <v>45089</v>
      </c>
      <c r="E175" s="64">
        <v>45089</v>
      </c>
      <c r="F175" s="64">
        <v>45035</v>
      </c>
      <c r="G175" s="54">
        <v>1709.98</v>
      </c>
      <c r="H175" t="s">
        <v>61</v>
      </c>
    </row>
    <row r="176" spans="1:8" x14ac:dyDescent="0.25">
      <c r="A176" t="s">
        <v>66</v>
      </c>
      <c r="B176" t="s">
        <v>24</v>
      </c>
      <c r="C176">
        <v>10253</v>
      </c>
      <c r="D176" s="64">
        <v>45092</v>
      </c>
      <c r="E176" s="64">
        <v>45089</v>
      </c>
      <c r="F176" s="64">
        <v>45066</v>
      </c>
      <c r="G176" s="54">
        <v>1734.22</v>
      </c>
      <c r="H176" t="s">
        <v>61</v>
      </c>
    </row>
    <row r="177" spans="1:8" x14ac:dyDescent="0.25">
      <c r="A177" t="s">
        <v>76</v>
      </c>
      <c r="B177" t="s">
        <v>24</v>
      </c>
      <c r="C177">
        <v>270469</v>
      </c>
      <c r="D177" s="64">
        <v>45089</v>
      </c>
      <c r="E177" s="64">
        <v>45089</v>
      </c>
      <c r="F177" s="64">
        <v>45035</v>
      </c>
      <c r="G177" s="54">
        <v>1772.19</v>
      </c>
      <c r="H177" t="s">
        <v>61</v>
      </c>
    </row>
    <row r="178" spans="1:8" x14ac:dyDescent="0.25">
      <c r="A178" t="s">
        <v>76</v>
      </c>
      <c r="B178" t="s">
        <v>24</v>
      </c>
      <c r="C178">
        <v>267985</v>
      </c>
      <c r="D178" s="64">
        <v>45058</v>
      </c>
      <c r="E178" s="64">
        <v>45089</v>
      </c>
      <c r="F178" s="64">
        <v>45002</v>
      </c>
      <c r="G178" s="54">
        <v>1821.36</v>
      </c>
      <c r="H178" t="s">
        <v>61</v>
      </c>
    </row>
    <row r="179" spans="1:8" x14ac:dyDescent="0.25">
      <c r="A179" t="s">
        <v>76</v>
      </c>
      <c r="B179" t="s">
        <v>24</v>
      </c>
      <c r="C179">
        <v>267985</v>
      </c>
      <c r="D179" s="64">
        <v>45028</v>
      </c>
      <c r="E179" s="64">
        <v>45089</v>
      </c>
      <c r="F179" s="64">
        <v>45002</v>
      </c>
      <c r="G179" s="54">
        <v>1821.36</v>
      </c>
      <c r="H179" t="s">
        <v>61</v>
      </c>
    </row>
    <row r="180" spans="1:8" x14ac:dyDescent="0.25">
      <c r="A180" t="s">
        <v>76</v>
      </c>
      <c r="B180" t="s">
        <v>24</v>
      </c>
      <c r="C180">
        <v>267985</v>
      </c>
      <c r="D180" s="64">
        <v>45089</v>
      </c>
      <c r="E180" s="64">
        <v>45089</v>
      </c>
      <c r="F180" s="64">
        <v>45002</v>
      </c>
      <c r="G180" s="54">
        <v>1821.36</v>
      </c>
      <c r="H180" t="s">
        <v>61</v>
      </c>
    </row>
    <row r="181" spans="1:8" x14ac:dyDescent="0.25">
      <c r="A181" t="s">
        <v>126</v>
      </c>
      <c r="B181" t="s">
        <v>24</v>
      </c>
      <c r="C181">
        <v>2822</v>
      </c>
      <c r="D181" s="64">
        <v>45093</v>
      </c>
      <c r="E181" s="64">
        <v>45089</v>
      </c>
      <c r="F181" s="64">
        <v>45072</v>
      </c>
      <c r="G181" s="54">
        <v>1850</v>
      </c>
      <c r="H181" t="s">
        <v>61</v>
      </c>
    </row>
    <row r="182" spans="1:8" x14ac:dyDescent="0.25">
      <c r="A182" t="s">
        <v>86</v>
      </c>
      <c r="B182" t="s">
        <v>24</v>
      </c>
      <c r="C182">
        <v>13793</v>
      </c>
      <c r="D182" s="64">
        <v>45092</v>
      </c>
      <c r="E182" s="64">
        <v>45089</v>
      </c>
      <c r="F182" s="64">
        <v>45062</v>
      </c>
      <c r="G182" s="54">
        <v>1926</v>
      </c>
      <c r="H182" t="s">
        <v>61</v>
      </c>
    </row>
    <row r="183" spans="1:8" x14ac:dyDescent="0.25">
      <c r="A183" t="s">
        <v>76</v>
      </c>
      <c r="B183" t="s">
        <v>24</v>
      </c>
      <c r="C183">
        <v>271290</v>
      </c>
      <c r="D183" s="64">
        <v>45089</v>
      </c>
      <c r="E183" s="64">
        <v>45089</v>
      </c>
      <c r="F183" s="64">
        <v>45048</v>
      </c>
      <c r="G183" s="54">
        <v>1930.28</v>
      </c>
      <c r="H183" t="s">
        <v>61</v>
      </c>
    </row>
    <row r="184" spans="1:8" x14ac:dyDescent="0.25">
      <c r="A184" t="s">
        <v>164</v>
      </c>
      <c r="B184" t="s">
        <v>24</v>
      </c>
      <c r="C184">
        <v>73902</v>
      </c>
      <c r="D184" s="64">
        <v>45088</v>
      </c>
      <c r="E184" s="64">
        <v>45089</v>
      </c>
      <c r="F184" s="64">
        <v>45056</v>
      </c>
      <c r="G184" s="54">
        <v>2130</v>
      </c>
      <c r="H184" t="s">
        <v>61</v>
      </c>
    </row>
    <row r="185" spans="1:8" x14ac:dyDescent="0.25">
      <c r="A185" t="s">
        <v>69</v>
      </c>
      <c r="B185" t="s">
        <v>24</v>
      </c>
      <c r="C185">
        <v>36967</v>
      </c>
      <c r="D185" s="64">
        <v>45089</v>
      </c>
      <c r="E185" s="64">
        <v>45089</v>
      </c>
      <c r="F185" s="64">
        <v>45056</v>
      </c>
      <c r="G185" s="54">
        <v>2309.9</v>
      </c>
      <c r="H185" t="s">
        <v>61</v>
      </c>
    </row>
    <row r="186" spans="1:8" x14ac:dyDescent="0.25">
      <c r="A186" t="s">
        <v>67</v>
      </c>
      <c r="B186" t="s">
        <v>24</v>
      </c>
      <c r="C186">
        <v>20113</v>
      </c>
      <c r="D186" s="64">
        <v>45089</v>
      </c>
      <c r="E186" s="64">
        <v>45089</v>
      </c>
      <c r="F186" s="64">
        <v>45056</v>
      </c>
      <c r="G186" s="54">
        <v>2366.6</v>
      </c>
      <c r="H186" t="s">
        <v>61</v>
      </c>
    </row>
    <row r="187" spans="1:8" x14ac:dyDescent="0.25">
      <c r="A187" t="s">
        <v>67</v>
      </c>
      <c r="B187" t="s">
        <v>24</v>
      </c>
      <c r="C187">
        <v>20094</v>
      </c>
      <c r="D187" s="64">
        <v>45089</v>
      </c>
      <c r="E187" s="64">
        <v>45089</v>
      </c>
      <c r="F187" s="64">
        <v>45050</v>
      </c>
      <c r="G187" s="54">
        <v>2377.8000000000002</v>
      </c>
      <c r="H187" t="s">
        <v>61</v>
      </c>
    </row>
    <row r="188" spans="1:8" x14ac:dyDescent="0.25">
      <c r="A188" t="s">
        <v>155</v>
      </c>
      <c r="B188" t="s">
        <v>24</v>
      </c>
      <c r="C188">
        <v>6151</v>
      </c>
      <c r="D188" s="64">
        <v>45087</v>
      </c>
      <c r="E188" s="64">
        <v>45089</v>
      </c>
      <c r="F188" s="64">
        <v>45055</v>
      </c>
      <c r="G188" s="54">
        <v>2550</v>
      </c>
      <c r="H188" t="s">
        <v>61</v>
      </c>
    </row>
    <row r="189" spans="1:8" x14ac:dyDescent="0.25">
      <c r="A189" t="s">
        <v>155</v>
      </c>
      <c r="B189" t="s">
        <v>24</v>
      </c>
      <c r="C189">
        <v>6155</v>
      </c>
      <c r="D189" s="64">
        <v>45088</v>
      </c>
      <c r="E189" s="64">
        <v>45089</v>
      </c>
      <c r="F189" s="64">
        <v>45056</v>
      </c>
      <c r="G189" s="54">
        <v>2550</v>
      </c>
      <c r="H189" t="s">
        <v>61</v>
      </c>
    </row>
    <row r="190" spans="1:8" x14ac:dyDescent="0.25">
      <c r="A190" t="s">
        <v>140</v>
      </c>
      <c r="B190" t="s">
        <v>101</v>
      </c>
      <c r="C190">
        <v>104</v>
      </c>
      <c r="D190" s="64">
        <v>45092</v>
      </c>
      <c r="E190" s="64">
        <v>45089</v>
      </c>
      <c r="F190" s="64">
        <v>45062</v>
      </c>
      <c r="G190" s="54">
        <v>2650</v>
      </c>
      <c r="H190" t="s">
        <v>61</v>
      </c>
    </row>
    <row r="191" spans="1:8" x14ac:dyDescent="0.25">
      <c r="A191" t="s">
        <v>67</v>
      </c>
      <c r="B191" t="s">
        <v>24</v>
      </c>
      <c r="C191">
        <v>20089</v>
      </c>
      <c r="D191" s="64">
        <v>45089</v>
      </c>
      <c r="E191" s="64">
        <v>45089</v>
      </c>
      <c r="F191" s="64">
        <v>45049</v>
      </c>
      <c r="G191" s="54">
        <v>2886</v>
      </c>
      <c r="H191" t="s">
        <v>61</v>
      </c>
    </row>
    <row r="192" spans="1:8" x14ac:dyDescent="0.25">
      <c r="A192" t="s">
        <v>69</v>
      </c>
      <c r="B192" t="s">
        <v>24</v>
      </c>
      <c r="C192">
        <v>37027</v>
      </c>
      <c r="D192" s="64">
        <v>45092</v>
      </c>
      <c r="E192" s="64">
        <v>45089</v>
      </c>
      <c r="F192" s="64">
        <v>45062</v>
      </c>
      <c r="G192" s="54">
        <v>2998.9</v>
      </c>
      <c r="H192" t="s">
        <v>61</v>
      </c>
    </row>
    <row r="193" spans="1:8" x14ac:dyDescent="0.25">
      <c r="A193" t="s">
        <v>149</v>
      </c>
      <c r="B193" t="s">
        <v>24</v>
      </c>
      <c r="C193">
        <v>69902</v>
      </c>
      <c r="D193" s="64">
        <v>45089</v>
      </c>
      <c r="E193" s="64">
        <v>45089</v>
      </c>
      <c r="F193" s="64">
        <v>45019</v>
      </c>
      <c r="G193" s="54">
        <v>3900</v>
      </c>
      <c r="H193" t="s">
        <v>61</v>
      </c>
    </row>
    <row r="194" spans="1:8" x14ac:dyDescent="0.25">
      <c r="A194" t="s">
        <v>149</v>
      </c>
      <c r="B194" t="s">
        <v>24</v>
      </c>
      <c r="C194">
        <v>69902</v>
      </c>
      <c r="D194" s="64">
        <v>45058</v>
      </c>
      <c r="E194" s="64">
        <v>45089</v>
      </c>
      <c r="F194" s="64">
        <v>45019</v>
      </c>
      <c r="G194" s="54">
        <v>3900</v>
      </c>
      <c r="H194" t="s">
        <v>61</v>
      </c>
    </row>
    <row r="195" spans="1:8" x14ac:dyDescent="0.25">
      <c r="A195" t="s">
        <v>174</v>
      </c>
      <c r="B195" t="s">
        <v>24</v>
      </c>
      <c r="C195">
        <v>59170</v>
      </c>
      <c r="D195" s="64">
        <v>45089</v>
      </c>
      <c r="E195" s="64">
        <v>45089</v>
      </c>
      <c r="F195" s="64">
        <v>45048</v>
      </c>
      <c r="G195" s="54">
        <v>3920</v>
      </c>
      <c r="H195" t="s">
        <v>61</v>
      </c>
    </row>
    <row r="196" spans="1:8" x14ac:dyDescent="0.25">
      <c r="A196" t="s">
        <v>140</v>
      </c>
      <c r="B196" t="s">
        <v>101</v>
      </c>
      <c r="C196">
        <v>107</v>
      </c>
      <c r="D196" s="64">
        <v>45093</v>
      </c>
      <c r="E196" s="64">
        <v>45089</v>
      </c>
      <c r="F196" s="64">
        <v>45063</v>
      </c>
      <c r="G196" s="54">
        <v>3950</v>
      </c>
      <c r="H196" t="s">
        <v>61</v>
      </c>
    </row>
    <row r="197" spans="1:8" x14ac:dyDescent="0.25">
      <c r="A197" t="s">
        <v>140</v>
      </c>
      <c r="B197" t="s">
        <v>101</v>
      </c>
      <c r="C197">
        <v>101</v>
      </c>
      <c r="D197" s="64">
        <v>45091</v>
      </c>
      <c r="E197" s="64">
        <v>45089</v>
      </c>
      <c r="F197" s="64">
        <v>45061</v>
      </c>
      <c r="G197" s="54">
        <v>3950</v>
      </c>
      <c r="H197" t="s">
        <v>61</v>
      </c>
    </row>
    <row r="198" spans="1:8" x14ac:dyDescent="0.25">
      <c r="A198" t="s">
        <v>135</v>
      </c>
      <c r="B198" t="s">
        <v>24</v>
      </c>
      <c r="C198">
        <v>36545</v>
      </c>
      <c r="D198" s="64">
        <v>45089</v>
      </c>
      <c r="E198" s="64">
        <v>45089</v>
      </c>
      <c r="F198" s="64">
        <v>45057</v>
      </c>
      <c r="G198" s="54">
        <v>3962</v>
      </c>
      <c r="H198" t="s">
        <v>61</v>
      </c>
    </row>
    <row r="199" spans="1:8" x14ac:dyDescent="0.25">
      <c r="A199" t="s">
        <v>67</v>
      </c>
      <c r="B199" t="s">
        <v>24</v>
      </c>
      <c r="C199">
        <v>20111</v>
      </c>
      <c r="D199" s="64">
        <v>45089</v>
      </c>
      <c r="E199" s="64">
        <v>45089</v>
      </c>
      <c r="F199" s="64">
        <v>45056</v>
      </c>
      <c r="G199" s="54">
        <v>4650</v>
      </c>
      <c r="H199" t="s">
        <v>61</v>
      </c>
    </row>
    <row r="200" spans="1:8" x14ac:dyDescent="0.25">
      <c r="A200" t="s">
        <v>147</v>
      </c>
      <c r="B200" t="s">
        <v>24</v>
      </c>
      <c r="C200">
        <v>226120</v>
      </c>
      <c r="D200" s="64">
        <v>45089</v>
      </c>
      <c r="E200" s="64">
        <v>45089</v>
      </c>
      <c r="F200" s="64">
        <v>45050</v>
      </c>
      <c r="G200" s="54">
        <v>5000</v>
      </c>
      <c r="H200" t="s">
        <v>61</v>
      </c>
    </row>
    <row r="201" spans="1:8" x14ac:dyDescent="0.25">
      <c r="A201" t="s">
        <v>75</v>
      </c>
      <c r="B201" t="s">
        <v>24</v>
      </c>
      <c r="C201">
        <v>91388</v>
      </c>
      <c r="D201" s="64">
        <v>45058</v>
      </c>
      <c r="E201" s="64">
        <v>45089</v>
      </c>
      <c r="F201" s="64">
        <v>45019</v>
      </c>
      <c r="G201" s="54">
        <v>5039.83</v>
      </c>
      <c r="H201" t="s">
        <v>61</v>
      </c>
    </row>
    <row r="202" spans="1:8" x14ac:dyDescent="0.25">
      <c r="A202" t="s">
        <v>75</v>
      </c>
      <c r="B202" t="s">
        <v>24</v>
      </c>
      <c r="C202">
        <v>91388</v>
      </c>
      <c r="D202" s="64">
        <v>45089</v>
      </c>
      <c r="E202" s="64">
        <v>45089</v>
      </c>
      <c r="F202" s="64">
        <v>45019</v>
      </c>
      <c r="G202" s="54">
        <v>5039.83</v>
      </c>
      <c r="H202" t="s">
        <v>61</v>
      </c>
    </row>
    <row r="203" spans="1:8" x14ac:dyDescent="0.25">
      <c r="A203" t="s">
        <v>87</v>
      </c>
      <c r="B203" t="s">
        <v>24</v>
      </c>
      <c r="C203">
        <v>6516</v>
      </c>
      <c r="D203" s="64">
        <v>45089</v>
      </c>
      <c r="E203" s="64">
        <v>45089</v>
      </c>
      <c r="F203" s="64">
        <v>45055</v>
      </c>
      <c r="G203" s="54">
        <v>5850</v>
      </c>
      <c r="H203" t="s">
        <v>61</v>
      </c>
    </row>
    <row r="204" spans="1:8" x14ac:dyDescent="0.25">
      <c r="A204" t="s">
        <v>75</v>
      </c>
      <c r="B204" t="s">
        <v>24</v>
      </c>
      <c r="C204">
        <v>92489</v>
      </c>
      <c r="D204" s="64">
        <v>45089</v>
      </c>
      <c r="E204" s="64">
        <v>45089</v>
      </c>
      <c r="F204" s="64">
        <v>45051</v>
      </c>
      <c r="G204" s="54">
        <v>5891.88</v>
      </c>
      <c r="H204" t="s">
        <v>61</v>
      </c>
    </row>
    <row r="205" spans="1:8" x14ac:dyDescent="0.25">
      <c r="A205" t="s">
        <v>75</v>
      </c>
      <c r="B205" t="s">
        <v>24</v>
      </c>
      <c r="C205">
        <v>92687</v>
      </c>
      <c r="D205" s="64">
        <v>45089</v>
      </c>
      <c r="E205" s="64">
        <v>45089</v>
      </c>
      <c r="F205" s="64">
        <v>45057</v>
      </c>
      <c r="G205" s="54">
        <v>6666.9</v>
      </c>
      <c r="H205" t="s">
        <v>61</v>
      </c>
    </row>
    <row r="206" spans="1:8" x14ac:dyDescent="0.25">
      <c r="A206" t="s">
        <v>124</v>
      </c>
      <c r="B206" t="s">
        <v>24</v>
      </c>
      <c r="C206">
        <v>2322</v>
      </c>
      <c r="D206" s="64">
        <v>45087</v>
      </c>
      <c r="E206" s="64">
        <v>45089</v>
      </c>
      <c r="F206" s="64">
        <v>45057</v>
      </c>
      <c r="G206" s="54">
        <v>6720</v>
      </c>
      <c r="H206" t="s">
        <v>61</v>
      </c>
    </row>
    <row r="207" spans="1:8" x14ac:dyDescent="0.25">
      <c r="A207" t="s">
        <v>175</v>
      </c>
      <c r="B207" t="s">
        <v>24</v>
      </c>
      <c r="C207">
        <v>777307</v>
      </c>
      <c r="D207" s="64">
        <v>45089</v>
      </c>
      <c r="E207" s="64">
        <v>45089</v>
      </c>
      <c r="F207" s="64">
        <v>45054</v>
      </c>
      <c r="G207" s="54">
        <v>7433.62</v>
      </c>
      <c r="H207" t="s">
        <v>61</v>
      </c>
    </row>
    <row r="208" spans="1:8" x14ac:dyDescent="0.25">
      <c r="A208" t="s">
        <v>139</v>
      </c>
      <c r="B208" t="s">
        <v>24</v>
      </c>
      <c r="C208">
        <v>1059344</v>
      </c>
      <c r="D208" s="64">
        <v>45030</v>
      </c>
      <c r="E208" s="64">
        <v>45089</v>
      </c>
      <c r="F208" s="64">
        <v>45000</v>
      </c>
      <c r="G208" s="54">
        <v>7555</v>
      </c>
      <c r="H208" t="s">
        <v>61</v>
      </c>
    </row>
    <row r="209" spans="1:8" x14ac:dyDescent="0.25">
      <c r="A209" t="s">
        <v>139</v>
      </c>
      <c r="B209" t="s">
        <v>24</v>
      </c>
      <c r="C209">
        <v>1059344</v>
      </c>
      <c r="D209" s="64">
        <v>45060</v>
      </c>
      <c r="E209" s="64">
        <v>45089</v>
      </c>
      <c r="F209" s="64">
        <v>45000</v>
      </c>
      <c r="G209" s="54">
        <v>7555</v>
      </c>
      <c r="H209" t="s">
        <v>61</v>
      </c>
    </row>
    <row r="210" spans="1:8" x14ac:dyDescent="0.25">
      <c r="A210" t="s">
        <v>139</v>
      </c>
      <c r="B210" t="s">
        <v>24</v>
      </c>
      <c r="C210">
        <v>1059344</v>
      </c>
      <c r="D210" s="64">
        <v>45090</v>
      </c>
      <c r="E210" s="64">
        <v>45089</v>
      </c>
      <c r="F210" s="64">
        <v>45000</v>
      </c>
      <c r="G210" s="54">
        <v>7555</v>
      </c>
      <c r="H210" t="s">
        <v>61</v>
      </c>
    </row>
    <row r="211" spans="1:8" x14ac:dyDescent="0.25">
      <c r="A211" t="s">
        <v>78</v>
      </c>
      <c r="B211" t="s">
        <v>24</v>
      </c>
      <c r="C211">
        <v>246130</v>
      </c>
      <c r="D211" s="64">
        <v>45090</v>
      </c>
      <c r="E211" s="64">
        <v>45089</v>
      </c>
      <c r="F211" s="64">
        <v>45069</v>
      </c>
      <c r="G211" s="54">
        <v>7868</v>
      </c>
      <c r="H211" t="s">
        <v>61</v>
      </c>
    </row>
    <row r="212" spans="1:8" x14ac:dyDescent="0.25">
      <c r="A212" t="s">
        <v>78</v>
      </c>
      <c r="B212" t="s">
        <v>24</v>
      </c>
      <c r="C212">
        <v>246138</v>
      </c>
      <c r="D212" s="64">
        <v>45090</v>
      </c>
      <c r="E212" s="64">
        <v>45089</v>
      </c>
      <c r="F212" s="64">
        <v>45069</v>
      </c>
      <c r="G212" s="54">
        <v>7868</v>
      </c>
      <c r="H212" t="s">
        <v>61</v>
      </c>
    </row>
    <row r="213" spans="1:8" x14ac:dyDescent="0.25">
      <c r="A213" t="s">
        <v>78</v>
      </c>
      <c r="B213" t="s">
        <v>24</v>
      </c>
      <c r="C213">
        <v>246146</v>
      </c>
      <c r="D213" s="64">
        <v>45091</v>
      </c>
      <c r="E213" s="64">
        <v>45089</v>
      </c>
      <c r="F213" s="64">
        <v>45070</v>
      </c>
      <c r="G213" s="54">
        <v>7868</v>
      </c>
      <c r="H213" t="s">
        <v>61</v>
      </c>
    </row>
    <row r="214" spans="1:8" x14ac:dyDescent="0.25">
      <c r="A214" t="s">
        <v>78</v>
      </c>
      <c r="B214" t="s">
        <v>24</v>
      </c>
      <c r="C214">
        <v>246154</v>
      </c>
      <c r="D214" s="64">
        <v>45091</v>
      </c>
      <c r="E214" s="64">
        <v>45089</v>
      </c>
      <c r="F214" s="64">
        <v>45070</v>
      </c>
      <c r="G214" s="54">
        <v>7868</v>
      </c>
      <c r="H214" t="s">
        <v>61</v>
      </c>
    </row>
    <row r="215" spans="1:8" x14ac:dyDescent="0.25">
      <c r="A215" t="s">
        <v>78</v>
      </c>
      <c r="B215" t="s">
        <v>24</v>
      </c>
      <c r="C215">
        <v>246173</v>
      </c>
      <c r="D215" s="64">
        <v>45091</v>
      </c>
      <c r="E215" s="64">
        <v>45089</v>
      </c>
      <c r="F215" s="64">
        <v>45070</v>
      </c>
      <c r="G215" s="54">
        <v>7868</v>
      </c>
      <c r="H215" t="s">
        <v>61</v>
      </c>
    </row>
    <row r="216" spans="1:8" x14ac:dyDescent="0.25">
      <c r="A216" t="s">
        <v>78</v>
      </c>
      <c r="B216" t="s">
        <v>24</v>
      </c>
      <c r="C216">
        <v>246177</v>
      </c>
      <c r="D216" s="64">
        <v>45091</v>
      </c>
      <c r="E216" s="64">
        <v>45089</v>
      </c>
      <c r="F216" s="64">
        <v>45070</v>
      </c>
      <c r="G216" s="54">
        <v>7868</v>
      </c>
      <c r="H216" t="s">
        <v>61</v>
      </c>
    </row>
    <row r="217" spans="1:8" x14ac:dyDescent="0.25">
      <c r="A217" t="s">
        <v>78</v>
      </c>
      <c r="B217" t="s">
        <v>24</v>
      </c>
      <c r="C217">
        <v>246240</v>
      </c>
      <c r="D217" s="64">
        <v>45092</v>
      </c>
      <c r="E217" s="64">
        <v>45089</v>
      </c>
      <c r="F217" s="64">
        <v>45071</v>
      </c>
      <c r="G217" s="54">
        <v>7868</v>
      </c>
      <c r="H217" t="s">
        <v>61</v>
      </c>
    </row>
    <row r="218" spans="1:8" x14ac:dyDescent="0.25">
      <c r="A218" t="s">
        <v>85</v>
      </c>
      <c r="B218" t="s">
        <v>24</v>
      </c>
      <c r="C218">
        <v>41306</v>
      </c>
      <c r="D218" s="64">
        <v>45089</v>
      </c>
      <c r="E218" s="64">
        <v>45089</v>
      </c>
      <c r="F218" s="64">
        <v>45056</v>
      </c>
      <c r="G218" s="54">
        <v>8200</v>
      </c>
      <c r="H218" t="s">
        <v>61</v>
      </c>
    </row>
    <row r="219" spans="1:8" x14ac:dyDescent="0.25">
      <c r="A219" t="s">
        <v>75</v>
      </c>
      <c r="B219" t="s">
        <v>24</v>
      </c>
      <c r="C219">
        <v>92764</v>
      </c>
      <c r="D219" s="64">
        <v>45089</v>
      </c>
      <c r="E219" s="64">
        <v>45089</v>
      </c>
      <c r="F219" s="64">
        <v>45058</v>
      </c>
      <c r="G219" s="54">
        <v>8777.77</v>
      </c>
      <c r="H219" t="s">
        <v>61</v>
      </c>
    </row>
    <row r="220" spans="1:8" x14ac:dyDescent="0.25">
      <c r="A220" t="s">
        <v>172</v>
      </c>
      <c r="B220" t="s">
        <v>24</v>
      </c>
      <c r="C220">
        <v>178717</v>
      </c>
      <c r="D220" s="64">
        <v>45091</v>
      </c>
      <c r="E220" s="64">
        <v>45089</v>
      </c>
      <c r="F220" s="64">
        <v>45070</v>
      </c>
      <c r="G220" s="54">
        <v>17370</v>
      </c>
      <c r="H220" t="s">
        <v>61</v>
      </c>
    </row>
    <row r="221" spans="1:8" x14ac:dyDescent="0.25">
      <c r="A221" t="s">
        <v>147</v>
      </c>
      <c r="B221" t="s">
        <v>24</v>
      </c>
      <c r="C221">
        <v>226452</v>
      </c>
      <c r="D221" s="64">
        <v>45089</v>
      </c>
      <c r="E221" s="64">
        <v>45089</v>
      </c>
      <c r="F221" s="64">
        <v>45056</v>
      </c>
      <c r="G221" s="54">
        <v>18600</v>
      </c>
      <c r="H221" t="s">
        <v>61</v>
      </c>
    </row>
    <row r="222" spans="1:8" x14ac:dyDescent="0.25">
      <c r="A222" t="s">
        <v>124</v>
      </c>
      <c r="B222" t="s">
        <v>24</v>
      </c>
      <c r="C222">
        <v>2323</v>
      </c>
      <c r="D222" s="64">
        <v>45087</v>
      </c>
      <c r="E222" s="64">
        <v>45089</v>
      </c>
      <c r="F222" s="64">
        <v>45057</v>
      </c>
      <c r="G222" s="54">
        <v>19000</v>
      </c>
      <c r="H222" t="s">
        <v>61</v>
      </c>
    </row>
    <row r="223" spans="1:8" x14ac:dyDescent="0.25">
      <c r="A223" t="s">
        <v>133</v>
      </c>
      <c r="B223" t="s">
        <v>24</v>
      </c>
      <c r="C223">
        <v>16132</v>
      </c>
      <c r="D223" s="64">
        <v>45100</v>
      </c>
      <c r="E223" s="64">
        <v>45089</v>
      </c>
      <c r="F223" s="64">
        <v>45051</v>
      </c>
      <c r="G223" s="54">
        <v>19038.009999999998</v>
      </c>
      <c r="H223" t="s">
        <v>61</v>
      </c>
    </row>
    <row r="224" spans="1:8" x14ac:dyDescent="0.25">
      <c r="A224" t="s">
        <v>133</v>
      </c>
      <c r="B224" t="s">
        <v>24</v>
      </c>
      <c r="C224">
        <v>16132</v>
      </c>
      <c r="D224" s="64">
        <v>45079</v>
      </c>
      <c r="E224" s="64">
        <v>45089</v>
      </c>
      <c r="F224" s="64">
        <v>45051</v>
      </c>
      <c r="G224" s="54">
        <v>19038.009999999998</v>
      </c>
      <c r="H224" t="s">
        <v>61</v>
      </c>
    </row>
    <row r="225" spans="1:8" x14ac:dyDescent="0.25">
      <c r="A225" t="s">
        <v>133</v>
      </c>
      <c r="B225" t="s">
        <v>24</v>
      </c>
      <c r="C225">
        <v>16132</v>
      </c>
      <c r="D225" s="64">
        <v>45086</v>
      </c>
      <c r="E225" s="64">
        <v>45089</v>
      </c>
      <c r="F225" s="64">
        <v>45051</v>
      </c>
      <c r="G225" s="54">
        <v>19038.009999999998</v>
      </c>
      <c r="H225" t="s">
        <v>61</v>
      </c>
    </row>
    <row r="226" spans="1:8" x14ac:dyDescent="0.25">
      <c r="A226" t="s">
        <v>133</v>
      </c>
      <c r="B226" t="s">
        <v>24</v>
      </c>
      <c r="C226">
        <v>16132</v>
      </c>
      <c r="D226" s="64">
        <v>45093</v>
      </c>
      <c r="E226" s="64">
        <v>45089</v>
      </c>
      <c r="F226" s="64">
        <v>45051</v>
      </c>
      <c r="G226" s="54">
        <v>19038.009999999998</v>
      </c>
      <c r="H226" t="s">
        <v>61</v>
      </c>
    </row>
    <row r="227" spans="1:8" x14ac:dyDescent="0.25">
      <c r="A227" t="s">
        <v>133</v>
      </c>
      <c r="B227" t="s">
        <v>24</v>
      </c>
      <c r="C227">
        <v>16116</v>
      </c>
      <c r="D227" s="64">
        <v>45092</v>
      </c>
      <c r="E227" s="64">
        <v>45089</v>
      </c>
      <c r="F227" s="64">
        <v>45050</v>
      </c>
      <c r="G227" s="54">
        <v>67263.38</v>
      </c>
      <c r="H227" t="s">
        <v>61</v>
      </c>
    </row>
    <row r="228" spans="1:8" x14ac:dyDescent="0.25">
      <c r="A228" t="s">
        <v>133</v>
      </c>
      <c r="B228" t="s">
        <v>24</v>
      </c>
      <c r="C228">
        <v>16116</v>
      </c>
      <c r="D228" s="64">
        <v>45099</v>
      </c>
      <c r="E228" s="64">
        <v>45089</v>
      </c>
      <c r="F228" s="64">
        <v>45050</v>
      </c>
      <c r="G228" s="54">
        <v>67263.38</v>
      </c>
      <c r="H228" t="s">
        <v>61</v>
      </c>
    </row>
    <row r="229" spans="1:8" x14ac:dyDescent="0.25">
      <c r="A229" t="s">
        <v>133</v>
      </c>
      <c r="B229" t="s">
        <v>24</v>
      </c>
      <c r="C229">
        <v>16116</v>
      </c>
      <c r="D229" s="64">
        <v>45078</v>
      </c>
      <c r="E229" s="64">
        <v>45089</v>
      </c>
      <c r="F229" s="64">
        <v>45050</v>
      </c>
      <c r="G229" s="54">
        <v>67263.38</v>
      </c>
      <c r="H229" t="s">
        <v>61</v>
      </c>
    </row>
    <row r="230" spans="1:8" x14ac:dyDescent="0.25">
      <c r="A230" t="s">
        <v>133</v>
      </c>
      <c r="B230" t="s">
        <v>24</v>
      </c>
      <c r="C230">
        <v>16116</v>
      </c>
      <c r="D230" s="64">
        <v>45085</v>
      </c>
      <c r="E230" s="64">
        <v>45089</v>
      </c>
      <c r="F230" s="64">
        <v>45050</v>
      </c>
      <c r="G230" s="54">
        <v>67263.38</v>
      </c>
      <c r="H230" t="s">
        <v>61</v>
      </c>
    </row>
    <row r="231" spans="1:8" x14ac:dyDescent="0.25">
      <c r="A231" t="s">
        <v>77</v>
      </c>
      <c r="B231" t="s">
        <v>24</v>
      </c>
      <c r="C231">
        <v>137</v>
      </c>
      <c r="D231" s="64">
        <v>45092</v>
      </c>
      <c r="E231" s="64">
        <v>45089</v>
      </c>
      <c r="F231" s="64">
        <v>45076</v>
      </c>
      <c r="G231" s="54">
        <v>121567.2</v>
      </c>
      <c r="H231" t="s">
        <v>61</v>
      </c>
    </row>
    <row r="232" spans="1:8" x14ac:dyDescent="0.25">
      <c r="A232" t="s">
        <v>176</v>
      </c>
      <c r="B232" t="s">
        <v>24</v>
      </c>
      <c r="C232">
        <v>462</v>
      </c>
      <c r="D232" s="64">
        <v>45076</v>
      </c>
      <c r="E232" s="64">
        <v>45084</v>
      </c>
      <c r="F232" s="64">
        <v>45070</v>
      </c>
      <c r="G232">
        <v>220</v>
      </c>
      <c r="H232" t="s">
        <v>61</v>
      </c>
    </row>
    <row r="233" spans="1:8" x14ac:dyDescent="0.25">
      <c r="A233" t="s">
        <v>106</v>
      </c>
      <c r="B233" t="s">
        <v>101</v>
      </c>
      <c r="C233">
        <v>3731</v>
      </c>
      <c r="D233" s="64">
        <v>45086</v>
      </c>
      <c r="E233" s="64">
        <v>45084</v>
      </c>
      <c r="F233" s="64">
        <v>45042</v>
      </c>
      <c r="G233">
        <v>789</v>
      </c>
      <c r="H233" t="s">
        <v>61</v>
      </c>
    </row>
    <row r="234" spans="1:8" x14ac:dyDescent="0.25">
      <c r="A234" t="s">
        <v>177</v>
      </c>
      <c r="B234" t="s">
        <v>101</v>
      </c>
      <c r="C234">
        <v>596</v>
      </c>
      <c r="D234" s="64">
        <v>45046</v>
      </c>
      <c r="E234" s="64">
        <v>45084</v>
      </c>
      <c r="F234" s="64">
        <v>45011</v>
      </c>
      <c r="G234" s="54">
        <v>23129.87</v>
      </c>
      <c r="H234" t="s">
        <v>61</v>
      </c>
    </row>
    <row r="235" spans="1:8" x14ac:dyDescent="0.25">
      <c r="A235" t="s">
        <v>177</v>
      </c>
      <c r="B235" t="s">
        <v>101</v>
      </c>
      <c r="C235">
        <v>597</v>
      </c>
      <c r="D235" s="64">
        <v>45046</v>
      </c>
      <c r="E235" s="64">
        <v>45084</v>
      </c>
      <c r="F235" s="64">
        <v>45011</v>
      </c>
      <c r="G235" s="54">
        <v>73282.75</v>
      </c>
      <c r="H235" t="s">
        <v>61</v>
      </c>
    </row>
    <row r="236" spans="1:8" x14ac:dyDescent="0.25">
      <c r="A236" t="s">
        <v>89</v>
      </c>
      <c r="B236" t="s">
        <v>101</v>
      </c>
      <c r="C236">
        <v>579</v>
      </c>
      <c r="D236" s="64">
        <v>45089</v>
      </c>
      <c r="E236" s="64">
        <v>45090</v>
      </c>
      <c r="F236" s="64">
        <v>45054</v>
      </c>
      <c r="G236">
        <v>181.5</v>
      </c>
      <c r="H236" t="s">
        <v>61</v>
      </c>
    </row>
    <row r="237" spans="1:8" x14ac:dyDescent="0.25">
      <c r="A237" t="s">
        <v>89</v>
      </c>
      <c r="B237" t="s">
        <v>101</v>
      </c>
      <c r="C237">
        <v>2876</v>
      </c>
      <c r="D237" s="64">
        <v>45089</v>
      </c>
      <c r="E237" s="64">
        <v>45090</v>
      </c>
      <c r="F237" s="64">
        <v>45057</v>
      </c>
      <c r="G237">
        <v>455</v>
      </c>
      <c r="H237" t="s">
        <v>61</v>
      </c>
    </row>
    <row r="238" spans="1:8" x14ac:dyDescent="0.25">
      <c r="A238" t="s">
        <v>89</v>
      </c>
      <c r="B238" t="s">
        <v>101</v>
      </c>
      <c r="C238">
        <v>2861</v>
      </c>
      <c r="D238" s="64">
        <v>45089</v>
      </c>
      <c r="E238" s="64">
        <v>45090</v>
      </c>
      <c r="F238" s="64">
        <v>45050</v>
      </c>
      <c r="G238" s="54">
        <v>3170.4</v>
      </c>
      <c r="H238" t="s">
        <v>61</v>
      </c>
    </row>
    <row r="239" spans="1:8" x14ac:dyDescent="0.25">
      <c r="A239" t="s">
        <v>80</v>
      </c>
      <c r="B239" t="s">
        <v>101</v>
      </c>
      <c r="C239">
        <v>1637</v>
      </c>
      <c r="D239" s="64">
        <v>45089</v>
      </c>
      <c r="E239" s="64">
        <v>45090</v>
      </c>
      <c r="F239" s="64">
        <v>45054</v>
      </c>
      <c r="G239" s="54">
        <v>1783.42</v>
      </c>
      <c r="H239" t="s">
        <v>61</v>
      </c>
    </row>
    <row r="240" spans="1:8" x14ac:dyDescent="0.25">
      <c r="A240" t="s">
        <v>178</v>
      </c>
      <c r="B240" t="s">
        <v>101</v>
      </c>
      <c r="C240">
        <v>14982</v>
      </c>
      <c r="D240" s="64">
        <v>45093</v>
      </c>
      <c r="E240" s="64">
        <v>45090</v>
      </c>
      <c r="F240" s="64">
        <v>45063</v>
      </c>
      <c r="G240" s="54">
        <v>2914.07</v>
      </c>
      <c r="H240" t="s">
        <v>61</v>
      </c>
    </row>
    <row r="241" spans="1:8" x14ac:dyDescent="0.25">
      <c r="A241" t="s">
        <v>178</v>
      </c>
      <c r="B241" t="s">
        <v>101</v>
      </c>
      <c r="C241">
        <v>14981</v>
      </c>
      <c r="D241" s="64">
        <v>45093</v>
      </c>
      <c r="E241" s="64">
        <v>45090</v>
      </c>
      <c r="F241" s="64">
        <v>45063</v>
      </c>
      <c r="G241" s="54">
        <v>5889.48</v>
      </c>
      <c r="H241" t="s">
        <v>61</v>
      </c>
    </row>
    <row r="242" spans="1:8" x14ac:dyDescent="0.25">
      <c r="A242" t="s">
        <v>179</v>
      </c>
      <c r="B242" t="s">
        <v>101</v>
      </c>
      <c r="C242">
        <v>105222</v>
      </c>
      <c r="D242" s="64">
        <v>45076</v>
      </c>
      <c r="E242" s="64">
        <v>45091</v>
      </c>
      <c r="F242" s="64">
        <v>45055</v>
      </c>
      <c r="G242" s="54">
        <v>11266.67</v>
      </c>
      <c r="H242" t="s">
        <v>61</v>
      </c>
    </row>
    <row r="243" spans="1:8" x14ac:dyDescent="0.25">
      <c r="A243" t="s">
        <v>68</v>
      </c>
      <c r="B243" t="s">
        <v>24</v>
      </c>
      <c r="C243">
        <v>2395</v>
      </c>
      <c r="D243" s="64">
        <v>45093</v>
      </c>
      <c r="E243" s="64">
        <v>45092</v>
      </c>
      <c r="F243" s="64">
        <v>45083</v>
      </c>
      <c r="G243" s="54">
        <v>5508</v>
      </c>
      <c r="H243" t="s">
        <v>61</v>
      </c>
    </row>
    <row r="244" spans="1:8" x14ac:dyDescent="0.25">
      <c r="A244" t="s">
        <v>107</v>
      </c>
      <c r="B244" t="s">
        <v>101</v>
      </c>
      <c r="C244">
        <v>829</v>
      </c>
      <c r="D244" s="64">
        <v>45092</v>
      </c>
      <c r="E244" s="64">
        <v>45092</v>
      </c>
      <c r="F244" s="64">
        <v>45071</v>
      </c>
      <c r="G244" s="54">
        <v>153178.47</v>
      </c>
      <c r="H244" t="s">
        <v>61</v>
      </c>
    </row>
    <row r="245" spans="1:8" x14ac:dyDescent="0.25">
      <c r="A245" t="s">
        <v>107</v>
      </c>
      <c r="B245" t="s">
        <v>101</v>
      </c>
      <c r="C245">
        <v>830</v>
      </c>
      <c r="D245" s="64">
        <v>45092</v>
      </c>
      <c r="E245" s="64">
        <v>45092</v>
      </c>
      <c r="F245" s="64">
        <v>45071</v>
      </c>
      <c r="G245" s="54">
        <v>59531.31</v>
      </c>
      <c r="H245" t="s">
        <v>61</v>
      </c>
    </row>
    <row r="246" spans="1:8" x14ac:dyDescent="0.25">
      <c r="A246" t="s">
        <v>105</v>
      </c>
      <c r="B246" t="s">
        <v>101</v>
      </c>
      <c r="C246">
        <v>253</v>
      </c>
      <c r="D246" s="64">
        <v>45092</v>
      </c>
      <c r="E246" s="64">
        <v>45092</v>
      </c>
      <c r="F246" s="64">
        <v>45071</v>
      </c>
      <c r="G246" s="54">
        <v>226685.83</v>
      </c>
      <c r="H246" t="s">
        <v>61</v>
      </c>
    </row>
    <row r="247" spans="1:8" x14ac:dyDescent="0.25">
      <c r="A247" t="s">
        <v>105</v>
      </c>
      <c r="B247" t="s">
        <v>101</v>
      </c>
      <c r="C247">
        <v>254</v>
      </c>
      <c r="D247" s="64">
        <v>45092</v>
      </c>
      <c r="E247" s="64">
        <v>45092</v>
      </c>
      <c r="F247" s="64">
        <v>45071</v>
      </c>
      <c r="G247" s="54">
        <v>96017.12</v>
      </c>
      <c r="H247" t="s">
        <v>61</v>
      </c>
    </row>
    <row r="248" spans="1:8" x14ac:dyDescent="0.25">
      <c r="A248" t="s">
        <v>82</v>
      </c>
      <c r="B248" t="s">
        <v>101</v>
      </c>
      <c r="C248">
        <v>45</v>
      </c>
      <c r="D248" s="64">
        <v>45092</v>
      </c>
      <c r="E248" s="64">
        <v>45092</v>
      </c>
      <c r="F248" s="64">
        <v>45071</v>
      </c>
      <c r="G248" s="54">
        <v>2504.27</v>
      </c>
      <c r="H248" t="s">
        <v>61</v>
      </c>
    </row>
    <row r="249" spans="1:8" x14ac:dyDescent="0.25">
      <c r="A249" t="s">
        <v>89</v>
      </c>
      <c r="B249" t="s">
        <v>101</v>
      </c>
      <c r="C249">
        <v>2901</v>
      </c>
      <c r="D249" s="64">
        <v>45090</v>
      </c>
      <c r="E249" s="64">
        <v>45090</v>
      </c>
      <c r="F249" s="64">
        <v>45071</v>
      </c>
      <c r="G249" s="54">
        <v>2887</v>
      </c>
      <c r="H249" t="s">
        <v>61</v>
      </c>
    </row>
    <row r="250" spans="1:8" x14ac:dyDescent="0.25">
      <c r="A250" t="s">
        <v>103</v>
      </c>
      <c r="B250" t="s">
        <v>101</v>
      </c>
      <c r="C250">
        <v>558</v>
      </c>
      <c r="D250" s="64">
        <v>45092</v>
      </c>
      <c r="E250" s="64">
        <v>45093</v>
      </c>
      <c r="F250" s="64">
        <v>45071</v>
      </c>
      <c r="G250" s="54">
        <v>106818.1</v>
      </c>
      <c r="H250" t="s">
        <v>61</v>
      </c>
    </row>
    <row r="251" spans="1:8" x14ac:dyDescent="0.25">
      <c r="A251" t="s">
        <v>103</v>
      </c>
      <c r="B251" t="s">
        <v>101</v>
      </c>
      <c r="C251">
        <v>560</v>
      </c>
      <c r="D251" s="64">
        <v>45092</v>
      </c>
      <c r="E251" s="64">
        <v>45093</v>
      </c>
      <c r="F251" s="64">
        <v>45071</v>
      </c>
      <c r="G251" s="54">
        <v>18433.400000000001</v>
      </c>
      <c r="H251" t="s">
        <v>61</v>
      </c>
    </row>
    <row r="252" spans="1:8" x14ac:dyDescent="0.25">
      <c r="A252" t="s">
        <v>103</v>
      </c>
      <c r="B252" t="s">
        <v>101</v>
      </c>
      <c r="C252">
        <v>623</v>
      </c>
      <c r="D252" s="64">
        <v>45092</v>
      </c>
      <c r="E252" s="64">
        <v>45093</v>
      </c>
      <c r="F252" s="64">
        <v>45071</v>
      </c>
      <c r="G252">
        <v>304.2</v>
      </c>
      <c r="H252" t="s">
        <v>61</v>
      </c>
    </row>
    <row r="253" spans="1:8" x14ac:dyDescent="0.25">
      <c r="A253" t="s">
        <v>83</v>
      </c>
      <c r="B253" t="s">
        <v>24</v>
      </c>
      <c r="C253">
        <v>68906</v>
      </c>
      <c r="D253" s="64">
        <v>45098</v>
      </c>
      <c r="E253" s="64">
        <v>45096</v>
      </c>
      <c r="F253" s="64">
        <v>45078</v>
      </c>
      <c r="G253" s="54">
        <v>2620.06</v>
      </c>
      <c r="H253" t="s">
        <v>61</v>
      </c>
    </row>
    <row r="254" spans="1:8" x14ac:dyDescent="0.25">
      <c r="A254" t="s">
        <v>78</v>
      </c>
      <c r="B254" t="s">
        <v>24</v>
      </c>
      <c r="C254">
        <v>246774</v>
      </c>
      <c r="D254" s="64">
        <v>45100</v>
      </c>
      <c r="E254" s="64">
        <v>45096</v>
      </c>
      <c r="F254" s="64">
        <v>45079</v>
      </c>
      <c r="G254" s="54">
        <v>7442.4</v>
      </c>
      <c r="H254" t="s">
        <v>61</v>
      </c>
    </row>
    <row r="255" spans="1:8" x14ac:dyDescent="0.25">
      <c r="A255" t="s">
        <v>78</v>
      </c>
      <c r="B255" t="s">
        <v>24</v>
      </c>
      <c r="C255">
        <v>246748</v>
      </c>
      <c r="D255" s="64">
        <v>45100</v>
      </c>
      <c r="E255" s="64">
        <v>45096</v>
      </c>
      <c r="F255" s="64">
        <v>45079</v>
      </c>
      <c r="G255" s="54">
        <v>7442.4</v>
      </c>
      <c r="H255" t="s">
        <v>61</v>
      </c>
    </row>
    <row r="256" spans="1:8" x14ac:dyDescent="0.25">
      <c r="A256" t="s">
        <v>78</v>
      </c>
      <c r="B256" t="s">
        <v>24</v>
      </c>
      <c r="C256">
        <v>246747</v>
      </c>
      <c r="D256" s="64">
        <v>45100</v>
      </c>
      <c r="E256" s="64">
        <v>45096</v>
      </c>
      <c r="F256" s="64">
        <v>45079</v>
      </c>
      <c r="G256" s="54">
        <v>7442.4</v>
      </c>
      <c r="H256" t="s">
        <v>61</v>
      </c>
    </row>
    <row r="257" spans="1:8" x14ac:dyDescent="0.25">
      <c r="A257" t="s">
        <v>78</v>
      </c>
      <c r="B257" t="s">
        <v>24</v>
      </c>
      <c r="C257">
        <v>246499</v>
      </c>
      <c r="D257" s="64">
        <v>45096</v>
      </c>
      <c r="E257" s="64">
        <v>45096</v>
      </c>
      <c r="F257" s="64">
        <v>45075</v>
      </c>
      <c r="G257" s="54">
        <v>7442.4</v>
      </c>
      <c r="H257" t="s">
        <v>61</v>
      </c>
    </row>
    <row r="258" spans="1:8" x14ac:dyDescent="0.25">
      <c r="A258" t="s">
        <v>78</v>
      </c>
      <c r="B258" t="s">
        <v>24</v>
      </c>
      <c r="C258">
        <v>246500</v>
      </c>
      <c r="D258" s="64">
        <v>45096</v>
      </c>
      <c r="E258" s="64">
        <v>45096</v>
      </c>
      <c r="F258" s="64">
        <v>45075</v>
      </c>
      <c r="G258" s="54">
        <v>7442.4</v>
      </c>
      <c r="H258" t="s">
        <v>61</v>
      </c>
    </row>
    <row r="259" spans="1:8" x14ac:dyDescent="0.25">
      <c r="A259" t="s">
        <v>78</v>
      </c>
      <c r="B259" t="s">
        <v>24</v>
      </c>
      <c r="C259">
        <v>246546</v>
      </c>
      <c r="D259" s="64">
        <v>45097</v>
      </c>
      <c r="E259" s="64">
        <v>45096</v>
      </c>
      <c r="F259" s="64">
        <v>45076</v>
      </c>
      <c r="G259" s="54">
        <v>7442.4</v>
      </c>
      <c r="H259" t="s">
        <v>61</v>
      </c>
    </row>
    <row r="260" spans="1:8" x14ac:dyDescent="0.25">
      <c r="A260" t="s">
        <v>140</v>
      </c>
      <c r="B260" t="s">
        <v>101</v>
      </c>
      <c r="C260">
        <v>130</v>
      </c>
      <c r="D260" s="64">
        <v>45100</v>
      </c>
      <c r="E260" s="64">
        <v>45096</v>
      </c>
      <c r="F260" s="64">
        <v>45070</v>
      </c>
      <c r="G260" s="54">
        <v>3950</v>
      </c>
      <c r="H260" t="s">
        <v>61</v>
      </c>
    </row>
    <row r="261" spans="1:8" x14ac:dyDescent="0.25">
      <c r="A261" t="s">
        <v>140</v>
      </c>
      <c r="B261" t="s">
        <v>101</v>
      </c>
      <c r="C261">
        <v>120</v>
      </c>
      <c r="D261" s="64">
        <v>45098</v>
      </c>
      <c r="E261" s="64">
        <v>45096</v>
      </c>
      <c r="F261" s="64">
        <v>45068</v>
      </c>
      <c r="G261" s="54">
        <v>3950</v>
      </c>
      <c r="H261" t="s">
        <v>61</v>
      </c>
    </row>
    <row r="262" spans="1:8" x14ac:dyDescent="0.25">
      <c r="A262" t="s">
        <v>141</v>
      </c>
      <c r="B262" t="s">
        <v>101</v>
      </c>
      <c r="C262">
        <v>108347</v>
      </c>
      <c r="D262" s="64">
        <v>45094</v>
      </c>
      <c r="E262" s="64">
        <v>45096</v>
      </c>
      <c r="F262" s="64">
        <v>45064</v>
      </c>
      <c r="G262">
        <v>430</v>
      </c>
      <c r="H262" t="s">
        <v>61</v>
      </c>
    </row>
    <row r="263" spans="1:8" x14ac:dyDescent="0.25">
      <c r="A263" t="s">
        <v>172</v>
      </c>
      <c r="B263" t="s">
        <v>24</v>
      </c>
      <c r="C263">
        <v>179278</v>
      </c>
      <c r="D263" s="64">
        <v>45100</v>
      </c>
      <c r="E263" s="64">
        <v>45096</v>
      </c>
      <c r="F263" s="64">
        <v>45079</v>
      </c>
      <c r="G263" s="54">
        <v>11300</v>
      </c>
      <c r="H263" t="s">
        <v>61</v>
      </c>
    </row>
    <row r="264" spans="1:8" x14ac:dyDescent="0.25">
      <c r="A264" t="s">
        <v>172</v>
      </c>
      <c r="B264" t="s">
        <v>24</v>
      </c>
      <c r="C264">
        <v>179143</v>
      </c>
      <c r="D264" s="64">
        <v>45098</v>
      </c>
      <c r="E264" s="64">
        <v>45096</v>
      </c>
      <c r="F264" s="64">
        <v>45077</v>
      </c>
      <c r="G264" s="54">
        <v>17370</v>
      </c>
      <c r="H264" t="s">
        <v>61</v>
      </c>
    </row>
    <row r="265" spans="1:8" x14ac:dyDescent="0.25">
      <c r="A265" t="s">
        <v>172</v>
      </c>
      <c r="B265" t="s">
        <v>24</v>
      </c>
      <c r="C265">
        <v>179018</v>
      </c>
      <c r="D265" s="64">
        <v>45096</v>
      </c>
      <c r="E265" s="64">
        <v>45096</v>
      </c>
      <c r="F265" s="64">
        <v>45075</v>
      </c>
      <c r="G265" s="54">
        <v>17370</v>
      </c>
      <c r="H265" t="s">
        <v>61</v>
      </c>
    </row>
    <row r="266" spans="1:8" x14ac:dyDescent="0.25">
      <c r="A266" t="s">
        <v>75</v>
      </c>
      <c r="B266" t="s">
        <v>24</v>
      </c>
      <c r="C266">
        <v>91972</v>
      </c>
      <c r="D266" s="64">
        <v>45064</v>
      </c>
      <c r="E266" s="64">
        <v>45096</v>
      </c>
      <c r="F266" s="64">
        <v>45035</v>
      </c>
      <c r="G266">
        <v>709.47</v>
      </c>
      <c r="H266" t="s">
        <v>61</v>
      </c>
    </row>
    <row r="267" spans="1:8" x14ac:dyDescent="0.25">
      <c r="A267" t="s">
        <v>75</v>
      </c>
      <c r="B267" t="s">
        <v>24</v>
      </c>
      <c r="C267">
        <v>91972</v>
      </c>
      <c r="D267" s="64">
        <v>45095</v>
      </c>
      <c r="E267" s="64">
        <v>45096</v>
      </c>
      <c r="F267" s="64">
        <v>45035</v>
      </c>
      <c r="G267">
        <v>709.47</v>
      </c>
      <c r="H267" t="s">
        <v>61</v>
      </c>
    </row>
    <row r="268" spans="1:8" x14ac:dyDescent="0.25">
      <c r="A268" t="s">
        <v>75</v>
      </c>
      <c r="B268" t="s">
        <v>24</v>
      </c>
      <c r="C268">
        <v>90819</v>
      </c>
      <c r="D268" s="64">
        <v>45096</v>
      </c>
      <c r="E268" s="64">
        <v>45096</v>
      </c>
      <c r="F268" s="64">
        <v>45005</v>
      </c>
      <c r="G268" s="54">
        <v>4549.3999999999996</v>
      </c>
      <c r="H268" t="s">
        <v>61</v>
      </c>
    </row>
    <row r="269" spans="1:8" x14ac:dyDescent="0.25">
      <c r="A269" t="s">
        <v>75</v>
      </c>
      <c r="B269" t="s">
        <v>24</v>
      </c>
      <c r="C269">
        <v>90819</v>
      </c>
      <c r="D269" s="64">
        <v>45035</v>
      </c>
      <c r="E269" s="64">
        <v>45096</v>
      </c>
      <c r="F269" s="64">
        <v>45005</v>
      </c>
      <c r="G269" s="54">
        <v>4549.3999999999996</v>
      </c>
      <c r="H269" t="s">
        <v>61</v>
      </c>
    </row>
    <row r="270" spans="1:8" x14ac:dyDescent="0.25">
      <c r="A270" t="s">
        <v>75</v>
      </c>
      <c r="B270" t="s">
        <v>24</v>
      </c>
      <c r="C270">
        <v>90819</v>
      </c>
      <c r="D270" s="64">
        <v>45065</v>
      </c>
      <c r="E270" s="64">
        <v>45096</v>
      </c>
      <c r="F270" s="64">
        <v>45005</v>
      </c>
      <c r="G270" s="54">
        <v>4549.3999999999996</v>
      </c>
      <c r="H270" t="s">
        <v>61</v>
      </c>
    </row>
    <row r="271" spans="1:8" x14ac:dyDescent="0.25">
      <c r="A271" t="s">
        <v>126</v>
      </c>
      <c r="B271" t="s">
        <v>24</v>
      </c>
      <c r="C271">
        <v>2836</v>
      </c>
      <c r="D271" s="64">
        <v>45099</v>
      </c>
      <c r="E271" s="64">
        <v>45096</v>
      </c>
      <c r="F271" s="64">
        <v>45078</v>
      </c>
      <c r="G271" s="54">
        <v>3700</v>
      </c>
      <c r="H271" t="s">
        <v>61</v>
      </c>
    </row>
    <row r="272" spans="1:8" x14ac:dyDescent="0.25">
      <c r="A272" t="s">
        <v>85</v>
      </c>
      <c r="B272" t="s">
        <v>24</v>
      </c>
      <c r="C272">
        <v>40858</v>
      </c>
      <c r="D272" s="64">
        <v>45068</v>
      </c>
      <c r="E272" s="64">
        <v>45096</v>
      </c>
      <c r="F272" s="64">
        <v>45008</v>
      </c>
      <c r="G272" s="54">
        <v>4584.33</v>
      </c>
      <c r="H272" t="s">
        <v>61</v>
      </c>
    </row>
    <row r="273" spans="1:8" x14ac:dyDescent="0.25">
      <c r="A273" t="s">
        <v>85</v>
      </c>
      <c r="B273" t="s">
        <v>24</v>
      </c>
      <c r="C273">
        <v>40858</v>
      </c>
      <c r="D273" s="64">
        <v>45098</v>
      </c>
      <c r="E273" s="64">
        <v>45096</v>
      </c>
      <c r="F273" s="64">
        <v>45008</v>
      </c>
      <c r="G273" s="54">
        <v>4584.33</v>
      </c>
      <c r="H273" t="s">
        <v>61</v>
      </c>
    </row>
    <row r="274" spans="1:8" x14ac:dyDescent="0.25">
      <c r="A274" t="s">
        <v>85</v>
      </c>
      <c r="B274" t="s">
        <v>24</v>
      </c>
      <c r="C274">
        <v>40858</v>
      </c>
      <c r="D274" s="64">
        <v>45040</v>
      </c>
      <c r="E274" s="64">
        <v>45096</v>
      </c>
      <c r="F274" s="64">
        <v>45008</v>
      </c>
      <c r="G274" s="54">
        <v>4584.33</v>
      </c>
      <c r="H274" t="s">
        <v>61</v>
      </c>
    </row>
    <row r="275" spans="1:8" x14ac:dyDescent="0.25">
      <c r="A275" t="s">
        <v>73</v>
      </c>
      <c r="B275" t="s">
        <v>24</v>
      </c>
      <c r="C275">
        <v>15772</v>
      </c>
      <c r="D275" s="64">
        <v>45095</v>
      </c>
      <c r="E275" s="64">
        <v>45096</v>
      </c>
      <c r="F275" s="64">
        <v>45070</v>
      </c>
      <c r="G275" s="54">
        <v>2205</v>
      </c>
      <c r="H275" t="s">
        <v>61</v>
      </c>
    </row>
    <row r="276" spans="1:8" x14ac:dyDescent="0.25">
      <c r="A276" t="s">
        <v>158</v>
      </c>
      <c r="B276" t="s">
        <v>101</v>
      </c>
      <c r="C276">
        <v>910048266</v>
      </c>
      <c r="D276" s="64">
        <v>45098</v>
      </c>
      <c r="E276" s="64">
        <v>45096</v>
      </c>
      <c r="F276" s="64">
        <v>45068</v>
      </c>
      <c r="G276" s="54">
        <v>201075.45</v>
      </c>
      <c r="H276" t="s">
        <v>61</v>
      </c>
    </row>
    <row r="277" spans="1:8" x14ac:dyDescent="0.25">
      <c r="A277" t="s">
        <v>158</v>
      </c>
      <c r="B277" t="s">
        <v>101</v>
      </c>
      <c r="C277">
        <v>910048265</v>
      </c>
      <c r="D277" s="64">
        <v>45098</v>
      </c>
      <c r="E277" s="64">
        <v>45096</v>
      </c>
      <c r="F277" s="64">
        <v>45068</v>
      </c>
      <c r="G277" s="54">
        <v>231133.1</v>
      </c>
      <c r="H277" t="s">
        <v>61</v>
      </c>
    </row>
    <row r="278" spans="1:8" x14ac:dyDescent="0.25">
      <c r="A278" t="s">
        <v>158</v>
      </c>
      <c r="B278" t="s">
        <v>101</v>
      </c>
      <c r="C278">
        <v>910048353</v>
      </c>
      <c r="D278" s="64">
        <v>45100</v>
      </c>
      <c r="E278" s="64">
        <v>45096</v>
      </c>
      <c r="F278" s="64">
        <v>45070</v>
      </c>
      <c r="G278" s="54">
        <v>185963.63</v>
      </c>
      <c r="H278" t="s">
        <v>61</v>
      </c>
    </row>
    <row r="279" spans="1:8" x14ac:dyDescent="0.25">
      <c r="A279" t="s">
        <v>150</v>
      </c>
      <c r="B279" t="s">
        <v>24</v>
      </c>
      <c r="C279">
        <v>12609</v>
      </c>
      <c r="D279" s="64">
        <v>45095</v>
      </c>
      <c r="E279" s="64">
        <v>45096</v>
      </c>
      <c r="F279" s="64">
        <v>45065</v>
      </c>
      <c r="G279">
        <v>410.36</v>
      </c>
      <c r="H279" t="s">
        <v>61</v>
      </c>
    </row>
    <row r="280" spans="1:8" x14ac:dyDescent="0.25">
      <c r="A280" t="s">
        <v>150</v>
      </c>
      <c r="B280" t="s">
        <v>24</v>
      </c>
      <c r="C280">
        <v>12608</v>
      </c>
      <c r="D280" s="64">
        <v>45095</v>
      </c>
      <c r="E280" s="64">
        <v>45096</v>
      </c>
      <c r="F280" s="64">
        <v>45065</v>
      </c>
      <c r="G280">
        <v>410.36</v>
      </c>
      <c r="H280" t="s">
        <v>61</v>
      </c>
    </row>
    <row r="281" spans="1:8" x14ac:dyDescent="0.25">
      <c r="A281" t="s">
        <v>150</v>
      </c>
      <c r="B281" t="s">
        <v>24</v>
      </c>
      <c r="C281">
        <v>1622</v>
      </c>
      <c r="D281" s="64">
        <v>45095</v>
      </c>
      <c r="E281" s="64">
        <v>45096</v>
      </c>
      <c r="F281" s="64">
        <v>45065</v>
      </c>
      <c r="G281">
        <v>25</v>
      </c>
      <c r="H281" t="s">
        <v>61</v>
      </c>
    </row>
    <row r="282" spans="1:8" x14ac:dyDescent="0.25">
      <c r="A282" t="s">
        <v>150</v>
      </c>
      <c r="B282" t="s">
        <v>24</v>
      </c>
      <c r="C282">
        <v>1621</v>
      </c>
      <c r="D282" s="64">
        <v>45095</v>
      </c>
      <c r="E282" s="64">
        <v>45096</v>
      </c>
      <c r="F282" s="64">
        <v>45065</v>
      </c>
      <c r="G282">
        <v>60</v>
      </c>
      <c r="H282" t="s">
        <v>61</v>
      </c>
    </row>
    <row r="283" spans="1:8" x14ac:dyDescent="0.25">
      <c r="A283" t="s">
        <v>155</v>
      </c>
      <c r="B283" t="s">
        <v>24</v>
      </c>
      <c r="C283">
        <v>6187</v>
      </c>
      <c r="D283" s="64">
        <v>45100</v>
      </c>
      <c r="E283" s="64">
        <v>45096</v>
      </c>
      <c r="F283" s="64">
        <v>45068</v>
      </c>
      <c r="G283" s="54">
        <v>2550</v>
      </c>
      <c r="H283" t="s">
        <v>61</v>
      </c>
    </row>
    <row r="284" spans="1:8" x14ac:dyDescent="0.25">
      <c r="A284" t="s">
        <v>155</v>
      </c>
      <c r="B284" t="s">
        <v>24</v>
      </c>
      <c r="C284">
        <v>6183</v>
      </c>
      <c r="D284" s="64">
        <v>45099</v>
      </c>
      <c r="E284" s="64">
        <v>45096</v>
      </c>
      <c r="F284" s="64">
        <v>45065</v>
      </c>
      <c r="G284" s="54">
        <v>2550</v>
      </c>
      <c r="H284" t="s">
        <v>61</v>
      </c>
    </row>
    <row r="285" spans="1:8" x14ac:dyDescent="0.25">
      <c r="A285" t="s">
        <v>155</v>
      </c>
      <c r="B285" t="s">
        <v>24</v>
      </c>
      <c r="C285">
        <v>6176</v>
      </c>
      <c r="D285" s="64">
        <v>45096</v>
      </c>
      <c r="E285" s="64">
        <v>45096</v>
      </c>
      <c r="F285" s="64">
        <v>45064</v>
      </c>
      <c r="G285" s="54">
        <v>2550</v>
      </c>
      <c r="H285" t="s">
        <v>61</v>
      </c>
    </row>
    <row r="286" spans="1:8" x14ac:dyDescent="0.25">
      <c r="A286" t="s">
        <v>155</v>
      </c>
      <c r="B286" t="s">
        <v>24</v>
      </c>
      <c r="C286">
        <v>6102</v>
      </c>
      <c r="D286" s="64">
        <v>45070</v>
      </c>
      <c r="E286" s="64">
        <v>45096</v>
      </c>
      <c r="F286" s="64">
        <v>45036</v>
      </c>
      <c r="G286" s="54">
        <v>2754</v>
      </c>
      <c r="H286" t="s">
        <v>61</v>
      </c>
    </row>
    <row r="287" spans="1:8" x14ac:dyDescent="0.25">
      <c r="A287" t="s">
        <v>155</v>
      </c>
      <c r="B287" t="s">
        <v>24</v>
      </c>
      <c r="C287">
        <v>6102</v>
      </c>
      <c r="D287" s="64">
        <v>45100</v>
      </c>
      <c r="E287" s="64">
        <v>45096</v>
      </c>
      <c r="F287" s="64">
        <v>45036</v>
      </c>
      <c r="G287" s="54">
        <v>2754</v>
      </c>
      <c r="H287" t="s">
        <v>61</v>
      </c>
    </row>
    <row r="288" spans="1:8" x14ac:dyDescent="0.25">
      <c r="A288" t="s">
        <v>155</v>
      </c>
      <c r="B288" t="s">
        <v>24</v>
      </c>
      <c r="C288">
        <v>6095</v>
      </c>
      <c r="D288" s="64">
        <v>45066</v>
      </c>
      <c r="E288" s="64">
        <v>45096</v>
      </c>
      <c r="F288" s="64">
        <v>45035</v>
      </c>
      <c r="G288" s="54">
        <v>2550</v>
      </c>
      <c r="H288" t="s">
        <v>61</v>
      </c>
    </row>
    <row r="289" spans="1:8" x14ac:dyDescent="0.25">
      <c r="A289" t="s">
        <v>155</v>
      </c>
      <c r="B289" t="s">
        <v>24</v>
      </c>
      <c r="C289">
        <v>6095</v>
      </c>
      <c r="D289" s="64">
        <v>45096</v>
      </c>
      <c r="E289" s="64">
        <v>45096</v>
      </c>
      <c r="F289" s="64">
        <v>45035</v>
      </c>
      <c r="G289" s="54">
        <v>2550</v>
      </c>
      <c r="H289" t="s">
        <v>61</v>
      </c>
    </row>
    <row r="290" spans="1:8" x14ac:dyDescent="0.25">
      <c r="A290" t="s">
        <v>72</v>
      </c>
      <c r="B290" t="s">
        <v>24</v>
      </c>
      <c r="C290">
        <v>5279</v>
      </c>
      <c r="D290" s="64">
        <v>45071</v>
      </c>
      <c r="E290" s="64">
        <v>45096</v>
      </c>
      <c r="F290" s="64">
        <v>44981</v>
      </c>
      <c r="G290" s="54">
        <v>26995</v>
      </c>
      <c r="H290" t="s">
        <v>61</v>
      </c>
    </row>
    <row r="291" spans="1:8" x14ac:dyDescent="0.25">
      <c r="A291" t="s">
        <v>72</v>
      </c>
      <c r="B291" t="s">
        <v>24</v>
      </c>
      <c r="C291">
        <v>5279</v>
      </c>
      <c r="D291" s="64">
        <v>45012</v>
      </c>
      <c r="E291" s="64">
        <v>45096</v>
      </c>
      <c r="F291" s="64">
        <v>44981</v>
      </c>
      <c r="G291" s="54">
        <v>26995</v>
      </c>
      <c r="H291" t="s">
        <v>61</v>
      </c>
    </row>
    <row r="292" spans="1:8" x14ac:dyDescent="0.25">
      <c r="A292" t="s">
        <v>72</v>
      </c>
      <c r="B292" t="s">
        <v>24</v>
      </c>
      <c r="C292">
        <v>5279</v>
      </c>
      <c r="D292" s="64">
        <v>45100</v>
      </c>
      <c r="E292" s="64">
        <v>45096</v>
      </c>
      <c r="F292" s="64">
        <v>44981</v>
      </c>
      <c r="G292" s="54">
        <v>26995</v>
      </c>
      <c r="H292" t="s">
        <v>61</v>
      </c>
    </row>
    <row r="293" spans="1:8" x14ac:dyDescent="0.25">
      <c r="A293" t="s">
        <v>72</v>
      </c>
      <c r="B293" t="s">
        <v>24</v>
      </c>
      <c r="C293">
        <v>5279</v>
      </c>
      <c r="D293" s="64">
        <v>45041</v>
      </c>
      <c r="E293" s="64">
        <v>45096</v>
      </c>
      <c r="F293" s="64">
        <v>44981</v>
      </c>
      <c r="G293" s="54">
        <v>26995</v>
      </c>
      <c r="H293" t="s">
        <v>61</v>
      </c>
    </row>
    <row r="294" spans="1:8" x14ac:dyDescent="0.25">
      <c r="A294" t="s">
        <v>72</v>
      </c>
      <c r="B294" t="s">
        <v>24</v>
      </c>
      <c r="C294">
        <v>5315</v>
      </c>
      <c r="D294" s="64">
        <v>45037</v>
      </c>
      <c r="E294" s="64">
        <v>45096</v>
      </c>
      <c r="F294" s="64">
        <v>45007</v>
      </c>
      <c r="G294" s="54">
        <v>21720</v>
      </c>
      <c r="H294" t="s">
        <v>61</v>
      </c>
    </row>
    <row r="295" spans="1:8" x14ac:dyDescent="0.25">
      <c r="A295" t="s">
        <v>72</v>
      </c>
      <c r="B295" t="s">
        <v>24</v>
      </c>
      <c r="C295">
        <v>5315</v>
      </c>
      <c r="D295" s="64">
        <v>45068</v>
      </c>
      <c r="E295" s="64">
        <v>45096</v>
      </c>
      <c r="F295" s="64">
        <v>45007</v>
      </c>
      <c r="G295" s="54">
        <v>21720</v>
      </c>
      <c r="H295" t="s">
        <v>61</v>
      </c>
    </row>
    <row r="296" spans="1:8" x14ac:dyDescent="0.25">
      <c r="A296" t="s">
        <v>72</v>
      </c>
      <c r="B296" t="s">
        <v>24</v>
      </c>
      <c r="C296">
        <v>5315</v>
      </c>
      <c r="D296" s="64">
        <v>45097</v>
      </c>
      <c r="E296" s="64">
        <v>45096</v>
      </c>
      <c r="F296" s="64">
        <v>45007</v>
      </c>
      <c r="G296" s="54">
        <v>21720</v>
      </c>
      <c r="H296" t="s">
        <v>61</v>
      </c>
    </row>
    <row r="297" spans="1:8" x14ac:dyDescent="0.25">
      <c r="A297" t="s">
        <v>136</v>
      </c>
      <c r="B297" t="s">
        <v>24</v>
      </c>
      <c r="C297">
        <v>136386</v>
      </c>
      <c r="D297" s="64">
        <v>45099</v>
      </c>
      <c r="E297" s="64">
        <v>45096</v>
      </c>
      <c r="F297" s="64">
        <v>45065</v>
      </c>
      <c r="G297">
        <v>222.78</v>
      </c>
      <c r="H297" t="s">
        <v>61</v>
      </c>
    </row>
    <row r="298" spans="1:8" x14ac:dyDescent="0.25">
      <c r="A298" t="s">
        <v>98</v>
      </c>
      <c r="B298" t="s">
        <v>24</v>
      </c>
      <c r="C298">
        <v>130488</v>
      </c>
      <c r="D298" s="64">
        <v>45098</v>
      </c>
      <c r="E298" s="64">
        <v>45096</v>
      </c>
      <c r="F298" s="64">
        <v>45070</v>
      </c>
      <c r="G298">
        <v>275</v>
      </c>
      <c r="H298" t="s">
        <v>61</v>
      </c>
    </row>
    <row r="299" spans="1:8" x14ac:dyDescent="0.25">
      <c r="A299" t="s">
        <v>98</v>
      </c>
      <c r="B299" t="s">
        <v>24</v>
      </c>
      <c r="C299">
        <v>130311</v>
      </c>
      <c r="D299" s="64">
        <v>45096</v>
      </c>
      <c r="E299" s="64">
        <v>45096</v>
      </c>
      <c r="F299" s="64">
        <v>45068</v>
      </c>
      <c r="G299">
        <v>117</v>
      </c>
      <c r="H299" t="s">
        <v>61</v>
      </c>
    </row>
    <row r="300" spans="1:8" x14ac:dyDescent="0.25">
      <c r="A300" t="s">
        <v>98</v>
      </c>
      <c r="B300" t="s">
        <v>24</v>
      </c>
      <c r="C300">
        <v>130303</v>
      </c>
      <c r="D300" s="64">
        <v>45096</v>
      </c>
      <c r="E300" s="64">
        <v>45096</v>
      </c>
      <c r="F300" s="64">
        <v>45068</v>
      </c>
      <c r="G300">
        <v>170</v>
      </c>
      <c r="H300" t="s">
        <v>61</v>
      </c>
    </row>
    <row r="301" spans="1:8" x14ac:dyDescent="0.25">
      <c r="A301" t="s">
        <v>180</v>
      </c>
      <c r="B301" t="s">
        <v>101</v>
      </c>
      <c r="C301">
        <v>1250</v>
      </c>
      <c r="D301" s="64">
        <v>45096</v>
      </c>
      <c r="E301" s="64">
        <v>45096</v>
      </c>
      <c r="F301" s="64">
        <v>45079</v>
      </c>
      <c r="G301">
        <v>469</v>
      </c>
      <c r="H301" t="s">
        <v>61</v>
      </c>
    </row>
    <row r="302" spans="1:8" x14ac:dyDescent="0.25">
      <c r="A302" t="s">
        <v>71</v>
      </c>
      <c r="B302" t="s">
        <v>24</v>
      </c>
      <c r="C302">
        <v>517207</v>
      </c>
      <c r="D302" s="64">
        <v>45100</v>
      </c>
      <c r="E302" s="64">
        <v>45096</v>
      </c>
      <c r="F302" s="64">
        <v>45070</v>
      </c>
      <c r="G302">
        <v>442.8</v>
      </c>
      <c r="H302" t="s">
        <v>61</v>
      </c>
    </row>
    <row r="303" spans="1:8" x14ac:dyDescent="0.25">
      <c r="A303" t="s">
        <v>71</v>
      </c>
      <c r="B303" t="s">
        <v>24</v>
      </c>
      <c r="C303">
        <v>516532</v>
      </c>
      <c r="D303" s="64">
        <v>45099</v>
      </c>
      <c r="E303" s="64">
        <v>45096</v>
      </c>
      <c r="F303" s="64">
        <v>45069</v>
      </c>
      <c r="G303">
        <v>830</v>
      </c>
      <c r="H303" t="s">
        <v>61</v>
      </c>
    </row>
    <row r="304" spans="1:8" x14ac:dyDescent="0.25">
      <c r="A304" t="s">
        <v>70</v>
      </c>
      <c r="B304" t="s">
        <v>24</v>
      </c>
      <c r="C304">
        <v>356</v>
      </c>
      <c r="D304" s="64">
        <v>45096</v>
      </c>
      <c r="E304" s="64">
        <v>45096</v>
      </c>
      <c r="F304" s="64">
        <v>45078</v>
      </c>
      <c r="G304" s="54">
        <v>2955</v>
      </c>
      <c r="H304" t="s">
        <v>61</v>
      </c>
    </row>
    <row r="305" spans="1:8" x14ac:dyDescent="0.25">
      <c r="A305" t="s">
        <v>138</v>
      </c>
      <c r="B305" t="s">
        <v>24</v>
      </c>
      <c r="C305">
        <v>137604</v>
      </c>
      <c r="D305" s="64">
        <v>45094</v>
      </c>
      <c r="E305" s="64">
        <v>45096</v>
      </c>
      <c r="F305" s="64">
        <v>45064</v>
      </c>
      <c r="G305" s="54">
        <v>6557</v>
      </c>
      <c r="H305" t="s">
        <v>61</v>
      </c>
    </row>
    <row r="306" spans="1:8" x14ac:dyDescent="0.25">
      <c r="A306" t="s">
        <v>181</v>
      </c>
      <c r="B306" t="s">
        <v>24</v>
      </c>
      <c r="C306">
        <v>35478</v>
      </c>
      <c r="D306" s="64">
        <v>45100</v>
      </c>
      <c r="E306" s="64">
        <v>45096</v>
      </c>
      <c r="F306" s="64">
        <v>45070</v>
      </c>
      <c r="G306" s="54">
        <v>5646.9</v>
      </c>
      <c r="H306" t="s">
        <v>61</v>
      </c>
    </row>
    <row r="307" spans="1:8" x14ac:dyDescent="0.25">
      <c r="A307" t="s">
        <v>142</v>
      </c>
      <c r="B307" t="s">
        <v>24</v>
      </c>
      <c r="C307">
        <v>97635</v>
      </c>
      <c r="D307" s="64">
        <v>45099</v>
      </c>
      <c r="E307" s="64">
        <v>45096</v>
      </c>
      <c r="F307" s="64">
        <v>45069</v>
      </c>
      <c r="G307" s="54">
        <v>15990</v>
      </c>
      <c r="H307" t="s">
        <v>61</v>
      </c>
    </row>
    <row r="308" spans="1:8" x14ac:dyDescent="0.25">
      <c r="A308" t="s">
        <v>135</v>
      </c>
      <c r="B308" t="s">
        <v>24</v>
      </c>
      <c r="C308">
        <v>36668</v>
      </c>
      <c r="D308" s="64">
        <v>45098</v>
      </c>
      <c r="E308" s="64">
        <v>45096</v>
      </c>
      <c r="F308" s="64">
        <v>45068</v>
      </c>
      <c r="G308" s="54">
        <v>2797.5</v>
      </c>
      <c r="H308" t="s">
        <v>61</v>
      </c>
    </row>
    <row r="309" spans="1:8" x14ac:dyDescent="0.25">
      <c r="A309" t="s">
        <v>135</v>
      </c>
      <c r="B309" t="s">
        <v>24</v>
      </c>
      <c r="C309">
        <v>36636</v>
      </c>
      <c r="D309" s="64">
        <v>45099</v>
      </c>
      <c r="E309" s="64">
        <v>45096</v>
      </c>
      <c r="F309" s="64">
        <v>45065</v>
      </c>
      <c r="G309" s="54">
        <v>1357.9</v>
      </c>
      <c r="H309" t="s">
        <v>61</v>
      </c>
    </row>
    <row r="310" spans="1:8" x14ac:dyDescent="0.25">
      <c r="A310" t="s">
        <v>135</v>
      </c>
      <c r="B310" t="s">
        <v>24</v>
      </c>
      <c r="C310">
        <v>36635</v>
      </c>
      <c r="D310" s="64">
        <v>45095</v>
      </c>
      <c r="E310" s="64">
        <v>45096</v>
      </c>
      <c r="F310" s="64">
        <v>45065</v>
      </c>
      <c r="G310" s="54">
        <v>2085.6</v>
      </c>
      <c r="H310" t="s">
        <v>61</v>
      </c>
    </row>
    <row r="311" spans="1:8" x14ac:dyDescent="0.25">
      <c r="A311" t="s">
        <v>147</v>
      </c>
      <c r="B311" t="s">
        <v>24</v>
      </c>
      <c r="C311">
        <v>227127</v>
      </c>
      <c r="D311" s="64">
        <v>45097</v>
      </c>
      <c r="E311" s="64">
        <v>45096</v>
      </c>
      <c r="F311" s="64">
        <v>45069</v>
      </c>
      <c r="G311" s="54">
        <v>31000</v>
      </c>
      <c r="H311" t="s">
        <v>61</v>
      </c>
    </row>
    <row r="312" spans="1:8" x14ac:dyDescent="0.25">
      <c r="A312" t="s">
        <v>147</v>
      </c>
      <c r="B312" t="s">
        <v>24</v>
      </c>
      <c r="C312">
        <v>225451</v>
      </c>
      <c r="D312" s="64">
        <v>45065</v>
      </c>
      <c r="E312" s="64">
        <v>45096</v>
      </c>
      <c r="F312" s="64">
        <v>45035</v>
      </c>
      <c r="G312" s="54">
        <v>18000</v>
      </c>
      <c r="H312" t="s">
        <v>61</v>
      </c>
    </row>
    <row r="313" spans="1:8" x14ac:dyDescent="0.25">
      <c r="A313" t="s">
        <v>147</v>
      </c>
      <c r="B313" t="s">
        <v>24</v>
      </c>
      <c r="C313">
        <v>225451</v>
      </c>
      <c r="D313" s="64">
        <v>45096</v>
      </c>
      <c r="E313" s="64">
        <v>45096</v>
      </c>
      <c r="F313" s="64">
        <v>45035</v>
      </c>
      <c r="G313" s="54">
        <v>18000</v>
      </c>
      <c r="H313" t="s">
        <v>61</v>
      </c>
    </row>
    <row r="314" spans="1:8" x14ac:dyDescent="0.25">
      <c r="A314" t="s">
        <v>147</v>
      </c>
      <c r="B314" t="s">
        <v>24</v>
      </c>
      <c r="C314">
        <v>225376</v>
      </c>
      <c r="D314" s="64">
        <v>45064</v>
      </c>
      <c r="E314" s="64">
        <v>45096</v>
      </c>
      <c r="F314" s="64">
        <v>45034</v>
      </c>
      <c r="G314" s="54">
        <v>72000</v>
      </c>
      <c r="H314" t="s">
        <v>61</v>
      </c>
    </row>
    <row r="315" spans="1:8" x14ac:dyDescent="0.25">
      <c r="A315" t="s">
        <v>147</v>
      </c>
      <c r="B315" t="s">
        <v>24</v>
      </c>
      <c r="C315">
        <v>225376</v>
      </c>
      <c r="D315" s="64">
        <v>45096</v>
      </c>
      <c r="E315" s="64">
        <v>45096</v>
      </c>
      <c r="F315" s="64">
        <v>45034</v>
      </c>
      <c r="G315" s="54">
        <v>72000</v>
      </c>
      <c r="H315" t="s">
        <v>61</v>
      </c>
    </row>
    <row r="316" spans="1:8" x14ac:dyDescent="0.25">
      <c r="A316" t="s">
        <v>182</v>
      </c>
      <c r="B316" t="s">
        <v>101</v>
      </c>
      <c r="C316">
        <v>29779</v>
      </c>
      <c r="D316" s="64">
        <v>45099</v>
      </c>
      <c r="E316" s="64">
        <v>45096</v>
      </c>
      <c r="F316" s="64">
        <v>45069</v>
      </c>
      <c r="G316" s="54">
        <v>1300</v>
      </c>
      <c r="H316" t="s">
        <v>61</v>
      </c>
    </row>
    <row r="317" spans="1:8" x14ac:dyDescent="0.25">
      <c r="A317" t="s">
        <v>133</v>
      </c>
      <c r="B317" t="s">
        <v>24</v>
      </c>
      <c r="C317">
        <v>16132</v>
      </c>
      <c r="D317" s="64">
        <v>45100</v>
      </c>
      <c r="E317" s="64">
        <v>45096</v>
      </c>
      <c r="F317" s="64">
        <v>45051</v>
      </c>
      <c r="G317" s="54">
        <v>19038.009999999998</v>
      </c>
      <c r="H317" t="s">
        <v>61</v>
      </c>
    </row>
    <row r="318" spans="1:8" x14ac:dyDescent="0.25">
      <c r="A318" t="s">
        <v>133</v>
      </c>
      <c r="B318" t="s">
        <v>24</v>
      </c>
      <c r="C318">
        <v>16132</v>
      </c>
      <c r="D318" s="64">
        <v>45079</v>
      </c>
      <c r="E318" s="64">
        <v>45096</v>
      </c>
      <c r="F318" s="64">
        <v>45051</v>
      </c>
      <c r="G318" s="54">
        <v>19038.009999999998</v>
      </c>
      <c r="H318" t="s">
        <v>61</v>
      </c>
    </row>
    <row r="319" spans="1:8" x14ac:dyDescent="0.25">
      <c r="A319" t="s">
        <v>133</v>
      </c>
      <c r="B319" t="s">
        <v>24</v>
      </c>
      <c r="C319">
        <v>16132</v>
      </c>
      <c r="D319" s="64">
        <v>45086</v>
      </c>
      <c r="E319" s="64">
        <v>45096</v>
      </c>
      <c r="F319" s="64">
        <v>45051</v>
      </c>
      <c r="G319" s="54">
        <v>19038.009999999998</v>
      </c>
      <c r="H319" t="s">
        <v>61</v>
      </c>
    </row>
    <row r="320" spans="1:8" x14ac:dyDescent="0.25">
      <c r="A320" t="s">
        <v>133</v>
      </c>
      <c r="B320" t="s">
        <v>24</v>
      </c>
      <c r="C320">
        <v>16132</v>
      </c>
      <c r="D320" s="64">
        <v>45093</v>
      </c>
      <c r="E320" s="64">
        <v>45096</v>
      </c>
      <c r="F320" s="64">
        <v>45051</v>
      </c>
      <c r="G320" s="54">
        <v>19038.009999999998</v>
      </c>
      <c r="H320" t="s">
        <v>61</v>
      </c>
    </row>
    <row r="321" spans="1:8" x14ac:dyDescent="0.25">
      <c r="A321" t="s">
        <v>133</v>
      </c>
      <c r="B321" t="s">
        <v>24</v>
      </c>
      <c r="C321">
        <v>16116</v>
      </c>
      <c r="D321" s="64">
        <v>45092</v>
      </c>
      <c r="E321" s="64">
        <v>45096</v>
      </c>
      <c r="F321" s="64">
        <v>45050</v>
      </c>
      <c r="G321" s="54">
        <v>67263.360000000001</v>
      </c>
      <c r="H321" t="s">
        <v>61</v>
      </c>
    </row>
    <row r="322" spans="1:8" x14ac:dyDescent="0.25">
      <c r="A322" t="s">
        <v>133</v>
      </c>
      <c r="B322" t="s">
        <v>24</v>
      </c>
      <c r="C322">
        <v>16116</v>
      </c>
      <c r="D322" s="64">
        <v>45099</v>
      </c>
      <c r="E322" s="64">
        <v>45096</v>
      </c>
      <c r="F322" s="64">
        <v>45050</v>
      </c>
      <c r="G322" s="54">
        <v>67263.360000000001</v>
      </c>
      <c r="H322" t="s">
        <v>61</v>
      </c>
    </row>
    <row r="323" spans="1:8" x14ac:dyDescent="0.25">
      <c r="A323" t="s">
        <v>133</v>
      </c>
      <c r="B323" t="s">
        <v>24</v>
      </c>
      <c r="C323">
        <v>16116</v>
      </c>
      <c r="D323" s="64">
        <v>45078</v>
      </c>
      <c r="E323" s="64">
        <v>45096</v>
      </c>
      <c r="F323" s="64">
        <v>45050</v>
      </c>
      <c r="G323" s="54">
        <v>67263.360000000001</v>
      </c>
      <c r="H323" t="s">
        <v>61</v>
      </c>
    </row>
    <row r="324" spans="1:8" x14ac:dyDescent="0.25">
      <c r="A324" t="s">
        <v>133</v>
      </c>
      <c r="B324" t="s">
        <v>24</v>
      </c>
      <c r="C324">
        <v>16116</v>
      </c>
      <c r="D324" s="64">
        <v>45085</v>
      </c>
      <c r="E324" s="64">
        <v>45096</v>
      </c>
      <c r="F324" s="64">
        <v>45050</v>
      </c>
      <c r="G324" s="54">
        <v>67263.360000000001</v>
      </c>
      <c r="H324" t="s">
        <v>61</v>
      </c>
    </row>
    <row r="325" spans="1:8" x14ac:dyDescent="0.25">
      <c r="A325" t="s">
        <v>183</v>
      </c>
      <c r="B325" t="s">
        <v>101</v>
      </c>
      <c r="C325">
        <v>70</v>
      </c>
      <c r="D325" s="64">
        <v>45092</v>
      </c>
      <c r="E325" s="64">
        <v>45093</v>
      </c>
      <c r="F325" s="64">
        <v>45071</v>
      </c>
      <c r="G325" s="54">
        <v>110863.67999999999</v>
      </c>
      <c r="H325" t="s">
        <v>61</v>
      </c>
    </row>
    <row r="326" spans="1:8" x14ac:dyDescent="0.25">
      <c r="A326" t="s">
        <v>183</v>
      </c>
      <c r="B326" t="s">
        <v>101</v>
      </c>
      <c r="C326">
        <v>72</v>
      </c>
      <c r="D326" s="64">
        <v>45092</v>
      </c>
      <c r="E326" s="64">
        <v>45093</v>
      </c>
      <c r="F326" s="64">
        <v>45071</v>
      </c>
      <c r="G326" s="54">
        <v>3175.66</v>
      </c>
      <c r="H326" t="s">
        <v>61</v>
      </c>
    </row>
    <row r="327" spans="1:8" x14ac:dyDescent="0.25">
      <c r="A327" t="s">
        <v>119</v>
      </c>
      <c r="B327" t="s">
        <v>101</v>
      </c>
      <c r="C327">
        <v>12414</v>
      </c>
      <c r="D327" s="64">
        <v>45097</v>
      </c>
      <c r="E327" s="64">
        <v>45097</v>
      </c>
      <c r="F327" s="64">
        <v>45071</v>
      </c>
      <c r="G327" s="54">
        <v>24119.1</v>
      </c>
      <c r="H327" t="s">
        <v>61</v>
      </c>
    </row>
    <row r="328" spans="1:8" x14ac:dyDescent="0.25">
      <c r="A328" t="s">
        <v>119</v>
      </c>
      <c r="B328" t="s">
        <v>101</v>
      </c>
      <c r="C328">
        <v>12413</v>
      </c>
      <c r="D328" s="64">
        <v>45097</v>
      </c>
      <c r="E328" s="64">
        <v>45097</v>
      </c>
      <c r="F328" s="64">
        <v>45071</v>
      </c>
      <c r="G328" s="54">
        <v>4585.1899999999996</v>
      </c>
      <c r="H328" t="s">
        <v>61</v>
      </c>
    </row>
    <row r="329" spans="1:8" x14ac:dyDescent="0.25">
      <c r="A329" t="s">
        <v>150</v>
      </c>
      <c r="B329" t="s">
        <v>24</v>
      </c>
      <c r="C329">
        <v>1643</v>
      </c>
      <c r="D329" s="64">
        <v>45101</v>
      </c>
      <c r="E329" s="64">
        <v>45103</v>
      </c>
      <c r="F329" s="64">
        <v>45071</v>
      </c>
      <c r="G329">
        <v>25</v>
      </c>
      <c r="H329" t="s">
        <v>61</v>
      </c>
    </row>
    <row r="330" spans="1:8" x14ac:dyDescent="0.25">
      <c r="A330" t="s">
        <v>134</v>
      </c>
      <c r="B330" t="s">
        <v>24</v>
      </c>
      <c r="C330">
        <v>2599636</v>
      </c>
      <c r="D330" s="64">
        <v>45103</v>
      </c>
      <c r="E330" s="64">
        <v>45103</v>
      </c>
      <c r="F330" s="64">
        <v>45068</v>
      </c>
      <c r="G330">
        <v>401.28</v>
      </c>
      <c r="H330" t="s">
        <v>61</v>
      </c>
    </row>
    <row r="331" spans="1:8" x14ac:dyDescent="0.25">
      <c r="A331" t="s">
        <v>174</v>
      </c>
      <c r="B331" t="s">
        <v>24</v>
      </c>
      <c r="C331">
        <v>35162</v>
      </c>
      <c r="D331" s="64">
        <v>45102</v>
      </c>
      <c r="E331" s="64">
        <v>45103</v>
      </c>
      <c r="F331" s="64">
        <v>45071</v>
      </c>
      <c r="G331">
        <v>410</v>
      </c>
      <c r="H331" t="s">
        <v>61</v>
      </c>
    </row>
    <row r="332" spans="1:8" x14ac:dyDescent="0.25">
      <c r="A332" t="s">
        <v>150</v>
      </c>
      <c r="B332" t="s">
        <v>24</v>
      </c>
      <c r="C332">
        <v>12630</v>
      </c>
      <c r="D332" s="64">
        <v>45101</v>
      </c>
      <c r="E332" s="64">
        <v>45103</v>
      </c>
      <c r="F332" s="64">
        <v>45071</v>
      </c>
      <c r="G332">
        <v>410.36</v>
      </c>
      <c r="H332" t="s">
        <v>61</v>
      </c>
    </row>
    <row r="333" spans="1:8" x14ac:dyDescent="0.25">
      <c r="A333" t="s">
        <v>135</v>
      </c>
      <c r="B333" t="s">
        <v>24</v>
      </c>
      <c r="C333">
        <v>36681</v>
      </c>
      <c r="D333" s="64">
        <v>45102</v>
      </c>
      <c r="E333" s="64">
        <v>45103</v>
      </c>
      <c r="F333" s="64">
        <v>45069</v>
      </c>
      <c r="G333">
        <v>682.2</v>
      </c>
      <c r="H333" t="s">
        <v>61</v>
      </c>
    </row>
    <row r="334" spans="1:8" x14ac:dyDescent="0.25">
      <c r="A334" t="s">
        <v>145</v>
      </c>
      <c r="B334" t="s">
        <v>101</v>
      </c>
      <c r="C334">
        <v>7585</v>
      </c>
      <c r="D334" s="64">
        <v>45102</v>
      </c>
      <c r="E334" s="64">
        <v>45103</v>
      </c>
      <c r="F334" s="64">
        <v>45082</v>
      </c>
      <c r="G334">
        <v>925</v>
      </c>
      <c r="H334" t="s">
        <v>61</v>
      </c>
    </row>
    <row r="335" spans="1:8" x14ac:dyDescent="0.25">
      <c r="A335" t="s">
        <v>155</v>
      </c>
      <c r="B335" t="s">
        <v>24</v>
      </c>
      <c r="C335">
        <v>6191</v>
      </c>
      <c r="D335" s="64">
        <v>45101</v>
      </c>
      <c r="E335" s="64">
        <v>45103</v>
      </c>
      <c r="F335" s="64">
        <v>45069</v>
      </c>
      <c r="G335" s="54">
        <v>2550</v>
      </c>
      <c r="H335" t="s">
        <v>61</v>
      </c>
    </row>
    <row r="336" spans="1:8" x14ac:dyDescent="0.25">
      <c r="A336" t="s">
        <v>155</v>
      </c>
      <c r="B336" t="s">
        <v>24</v>
      </c>
      <c r="C336">
        <v>6199</v>
      </c>
      <c r="D336" s="64">
        <v>45102</v>
      </c>
      <c r="E336" s="64">
        <v>45103</v>
      </c>
      <c r="F336" s="64">
        <v>45070</v>
      </c>
      <c r="G336" s="54">
        <v>2550</v>
      </c>
      <c r="H336" t="s">
        <v>61</v>
      </c>
    </row>
    <row r="337" spans="1:8" x14ac:dyDescent="0.25">
      <c r="A337" t="s">
        <v>155</v>
      </c>
      <c r="B337" t="s">
        <v>24</v>
      </c>
      <c r="C337">
        <v>6205</v>
      </c>
      <c r="D337" s="64">
        <v>45103</v>
      </c>
      <c r="E337" s="64">
        <v>45103</v>
      </c>
      <c r="F337" s="64">
        <v>45071</v>
      </c>
      <c r="G337" s="54">
        <v>2550</v>
      </c>
      <c r="H337" t="s">
        <v>61</v>
      </c>
    </row>
    <row r="338" spans="1:8" x14ac:dyDescent="0.25">
      <c r="A338" t="s">
        <v>155</v>
      </c>
      <c r="B338" t="s">
        <v>24</v>
      </c>
      <c r="C338">
        <v>6106</v>
      </c>
      <c r="D338" s="64">
        <v>45071</v>
      </c>
      <c r="E338" s="64">
        <v>45103</v>
      </c>
      <c r="F338" s="64">
        <v>45040</v>
      </c>
      <c r="G338" s="54">
        <v>2567</v>
      </c>
      <c r="H338" t="s">
        <v>61</v>
      </c>
    </row>
    <row r="339" spans="1:8" x14ac:dyDescent="0.25">
      <c r="A339" t="s">
        <v>155</v>
      </c>
      <c r="B339" t="s">
        <v>24</v>
      </c>
      <c r="C339">
        <v>6106</v>
      </c>
      <c r="D339" s="64">
        <v>45101</v>
      </c>
      <c r="E339" s="64">
        <v>45103</v>
      </c>
      <c r="F339" s="64">
        <v>45040</v>
      </c>
      <c r="G339" s="54">
        <v>2567</v>
      </c>
      <c r="H339" t="s">
        <v>61</v>
      </c>
    </row>
    <row r="340" spans="1:8" x14ac:dyDescent="0.25">
      <c r="A340" t="s">
        <v>174</v>
      </c>
      <c r="B340" t="s">
        <v>24</v>
      </c>
      <c r="C340">
        <v>59346</v>
      </c>
      <c r="D340" s="64">
        <v>45102</v>
      </c>
      <c r="E340" s="64">
        <v>45103</v>
      </c>
      <c r="F340" s="64">
        <v>45071</v>
      </c>
      <c r="G340" s="54">
        <v>3980</v>
      </c>
      <c r="H340" t="s">
        <v>61</v>
      </c>
    </row>
    <row r="341" spans="1:8" x14ac:dyDescent="0.25">
      <c r="A341" t="s">
        <v>157</v>
      </c>
      <c r="B341" t="s">
        <v>24</v>
      </c>
      <c r="C341">
        <v>190549</v>
      </c>
      <c r="D341" s="64">
        <v>45073</v>
      </c>
      <c r="E341" s="64">
        <v>45103</v>
      </c>
      <c r="F341" s="64">
        <v>45043</v>
      </c>
      <c r="G341" s="54">
        <v>4750.16</v>
      </c>
      <c r="H341" t="s">
        <v>61</v>
      </c>
    </row>
    <row r="342" spans="1:8" x14ac:dyDescent="0.25">
      <c r="A342" t="s">
        <v>157</v>
      </c>
      <c r="B342" t="s">
        <v>24</v>
      </c>
      <c r="C342">
        <v>190549</v>
      </c>
      <c r="D342" s="64">
        <v>45103</v>
      </c>
      <c r="E342" s="64">
        <v>45103</v>
      </c>
      <c r="F342" s="64">
        <v>45043</v>
      </c>
      <c r="G342" s="54">
        <v>4750.16</v>
      </c>
      <c r="H342" t="s">
        <v>61</v>
      </c>
    </row>
    <row r="343" spans="1:8" x14ac:dyDescent="0.25">
      <c r="A343" t="s">
        <v>67</v>
      </c>
      <c r="B343" t="s">
        <v>24</v>
      </c>
      <c r="C343">
        <v>20166</v>
      </c>
      <c r="D343" s="64">
        <v>45102</v>
      </c>
      <c r="E343" s="64">
        <v>45103</v>
      </c>
      <c r="F343" s="64">
        <v>45069</v>
      </c>
      <c r="G343" s="54">
        <v>6900</v>
      </c>
      <c r="H343" t="s">
        <v>61</v>
      </c>
    </row>
    <row r="344" spans="1:8" x14ac:dyDescent="0.25">
      <c r="A344" t="s">
        <v>78</v>
      </c>
      <c r="B344" t="s">
        <v>24</v>
      </c>
      <c r="C344">
        <v>246823</v>
      </c>
      <c r="D344" s="64">
        <v>45103</v>
      </c>
      <c r="E344" s="64">
        <v>45103</v>
      </c>
      <c r="F344" s="64">
        <v>45082</v>
      </c>
      <c r="G344" s="54">
        <v>7806.4</v>
      </c>
      <c r="H344" t="s">
        <v>61</v>
      </c>
    </row>
    <row r="345" spans="1:8" x14ac:dyDescent="0.25">
      <c r="A345" t="s">
        <v>78</v>
      </c>
      <c r="B345" t="s">
        <v>24</v>
      </c>
      <c r="C345">
        <v>246822</v>
      </c>
      <c r="D345" s="64">
        <v>45103</v>
      </c>
      <c r="E345" s="64">
        <v>45103</v>
      </c>
      <c r="F345" s="64">
        <v>45082</v>
      </c>
      <c r="G345" s="54">
        <v>7806.4</v>
      </c>
      <c r="H345" t="s">
        <v>61</v>
      </c>
    </row>
    <row r="346" spans="1:8" x14ac:dyDescent="0.25">
      <c r="A346" t="s">
        <v>78</v>
      </c>
      <c r="B346" t="s">
        <v>24</v>
      </c>
      <c r="C346">
        <v>246826</v>
      </c>
      <c r="D346" s="64">
        <v>45103</v>
      </c>
      <c r="E346" s="64">
        <v>45103</v>
      </c>
      <c r="F346" s="64">
        <v>45082</v>
      </c>
      <c r="G346" s="54">
        <v>7806.4</v>
      </c>
      <c r="H346" t="s">
        <v>61</v>
      </c>
    </row>
    <row r="347" spans="1:8" x14ac:dyDescent="0.25">
      <c r="A347" t="s">
        <v>142</v>
      </c>
      <c r="B347" t="s">
        <v>24</v>
      </c>
      <c r="C347">
        <v>97735</v>
      </c>
      <c r="D347" s="64">
        <v>45103</v>
      </c>
      <c r="E347" s="64">
        <v>45103</v>
      </c>
      <c r="F347" s="64">
        <v>45072</v>
      </c>
      <c r="G347" s="54">
        <v>14605.5</v>
      </c>
      <c r="H347" t="s">
        <v>61</v>
      </c>
    </row>
    <row r="348" spans="1:8" x14ac:dyDescent="0.25">
      <c r="A348" t="s">
        <v>156</v>
      </c>
      <c r="B348" t="s">
        <v>101</v>
      </c>
      <c r="C348">
        <v>1012</v>
      </c>
      <c r="D348" s="64">
        <v>45102</v>
      </c>
      <c r="E348" s="64">
        <v>45103</v>
      </c>
      <c r="F348" s="64">
        <v>45071</v>
      </c>
      <c r="G348" s="54">
        <v>26000</v>
      </c>
      <c r="H348" t="s">
        <v>61</v>
      </c>
    </row>
    <row r="349" spans="1:8" x14ac:dyDescent="0.25">
      <c r="A349" t="s">
        <v>156</v>
      </c>
      <c r="B349" t="s">
        <v>101</v>
      </c>
      <c r="C349">
        <v>1011</v>
      </c>
      <c r="D349" s="64">
        <v>45102</v>
      </c>
      <c r="E349" s="64">
        <v>45103</v>
      </c>
      <c r="F349" s="64">
        <v>45071</v>
      </c>
      <c r="G349" s="54">
        <v>94000</v>
      </c>
      <c r="H349" t="s">
        <v>61</v>
      </c>
    </row>
    <row r="350" spans="1:8" x14ac:dyDescent="0.25">
      <c r="A350" t="s">
        <v>77</v>
      </c>
      <c r="B350" t="s">
        <v>24</v>
      </c>
      <c r="C350">
        <v>139</v>
      </c>
      <c r="D350" s="64">
        <v>45102</v>
      </c>
      <c r="E350" s="64">
        <v>45103</v>
      </c>
      <c r="F350" s="64">
        <v>45098</v>
      </c>
      <c r="G350" s="54">
        <v>110271.8</v>
      </c>
      <c r="H350" t="s">
        <v>61</v>
      </c>
    </row>
    <row r="351" spans="1:8" x14ac:dyDescent="0.25">
      <c r="A351" t="s">
        <v>88</v>
      </c>
      <c r="B351" t="s">
        <v>101</v>
      </c>
      <c r="C351">
        <v>165863001</v>
      </c>
      <c r="D351" s="64">
        <v>45107</v>
      </c>
      <c r="E351" s="64">
        <v>45103</v>
      </c>
      <c r="F351" s="64">
        <v>45071</v>
      </c>
      <c r="G351" s="54">
        <v>3275</v>
      </c>
      <c r="H351" t="s">
        <v>61</v>
      </c>
    </row>
    <row r="352" spans="1:8" x14ac:dyDescent="0.25">
      <c r="A352" t="s">
        <v>104</v>
      </c>
      <c r="B352" t="s">
        <v>101</v>
      </c>
      <c r="C352">
        <v>72240058</v>
      </c>
      <c r="D352" s="64">
        <v>45107</v>
      </c>
      <c r="E352" s="64">
        <v>45103</v>
      </c>
      <c r="F352" s="64">
        <v>45071</v>
      </c>
      <c r="G352" s="54">
        <v>32252</v>
      </c>
      <c r="H352" t="s">
        <v>61</v>
      </c>
    </row>
    <row r="353" spans="1:8" x14ac:dyDescent="0.25">
      <c r="A353" t="s">
        <v>65</v>
      </c>
      <c r="B353" t="s">
        <v>24</v>
      </c>
      <c r="C353">
        <v>36126</v>
      </c>
      <c r="D353" s="64">
        <v>45107</v>
      </c>
      <c r="E353" s="64">
        <v>45103</v>
      </c>
      <c r="F353" s="64">
        <v>45092</v>
      </c>
      <c r="G353" s="54">
        <v>11872.18</v>
      </c>
      <c r="H353" t="s">
        <v>61</v>
      </c>
    </row>
    <row r="354" spans="1:8" x14ac:dyDescent="0.25">
      <c r="A354" t="s">
        <v>66</v>
      </c>
      <c r="B354" t="s">
        <v>24</v>
      </c>
      <c r="C354">
        <v>10945</v>
      </c>
      <c r="D354" s="64">
        <v>45107</v>
      </c>
      <c r="E354" s="64">
        <v>45103</v>
      </c>
      <c r="F354" s="64">
        <v>45084</v>
      </c>
      <c r="G354">
        <v>899.75</v>
      </c>
      <c r="H354" t="s">
        <v>61</v>
      </c>
    </row>
    <row r="355" spans="1:8" x14ac:dyDescent="0.25">
      <c r="A355" t="s">
        <v>66</v>
      </c>
      <c r="B355" t="s">
        <v>24</v>
      </c>
      <c r="C355">
        <v>10952</v>
      </c>
      <c r="D355" s="64">
        <v>45107</v>
      </c>
      <c r="E355" s="64">
        <v>45103</v>
      </c>
      <c r="F355" s="64">
        <v>45084</v>
      </c>
      <c r="G355">
        <v>825.56</v>
      </c>
      <c r="H355" t="s">
        <v>61</v>
      </c>
    </row>
    <row r="356" spans="1:8" x14ac:dyDescent="0.25">
      <c r="A356" t="s">
        <v>66</v>
      </c>
      <c r="B356" t="s">
        <v>24</v>
      </c>
      <c r="C356">
        <v>10954</v>
      </c>
      <c r="D356" s="64">
        <v>45107</v>
      </c>
      <c r="E356" s="64">
        <v>45103</v>
      </c>
      <c r="F356" s="64">
        <v>45084</v>
      </c>
      <c r="G356">
        <v>343.4</v>
      </c>
      <c r="H356" t="s">
        <v>61</v>
      </c>
    </row>
    <row r="357" spans="1:8" x14ac:dyDescent="0.25">
      <c r="A357" t="s">
        <v>66</v>
      </c>
      <c r="B357" t="s">
        <v>24</v>
      </c>
      <c r="C357">
        <v>10976</v>
      </c>
      <c r="D357" s="64">
        <v>45107</v>
      </c>
      <c r="E357" s="64">
        <v>45103</v>
      </c>
      <c r="F357" s="64">
        <v>45085</v>
      </c>
      <c r="G357" s="54">
        <v>1069.27</v>
      </c>
      <c r="H357" t="s">
        <v>61</v>
      </c>
    </row>
    <row r="358" spans="1:8" x14ac:dyDescent="0.25">
      <c r="A358" t="s">
        <v>66</v>
      </c>
      <c r="B358" t="s">
        <v>24</v>
      </c>
      <c r="C358">
        <v>10978</v>
      </c>
      <c r="D358" s="64">
        <v>45107</v>
      </c>
      <c r="E358" s="64">
        <v>45103</v>
      </c>
      <c r="F358" s="64">
        <v>45085</v>
      </c>
      <c r="G358" s="54">
        <v>1035.07</v>
      </c>
      <c r="H358" t="s">
        <v>61</v>
      </c>
    </row>
    <row r="359" spans="1:8" x14ac:dyDescent="0.25">
      <c r="A359" t="s">
        <v>66</v>
      </c>
      <c r="B359" t="s">
        <v>24</v>
      </c>
      <c r="C359">
        <v>10984</v>
      </c>
      <c r="D359" s="64">
        <v>45107</v>
      </c>
      <c r="E359" s="64">
        <v>45103</v>
      </c>
      <c r="F359" s="64">
        <v>45085</v>
      </c>
      <c r="G359">
        <v>925.04</v>
      </c>
      <c r="H359" t="s">
        <v>61</v>
      </c>
    </row>
    <row r="360" spans="1:8" x14ac:dyDescent="0.25">
      <c r="A360" t="s">
        <v>66</v>
      </c>
      <c r="B360" t="s">
        <v>24</v>
      </c>
      <c r="C360">
        <v>10986</v>
      </c>
      <c r="D360" s="64">
        <v>45107</v>
      </c>
      <c r="E360" s="64">
        <v>45103</v>
      </c>
      <c r="F360" s="64">
        <v>45085</v>
      </c>
      <c r="G360">
        <v>956.71</v>
      </c>
      <c r="H360" t="s">
        <v>61</v>
      </c>
    </row>
    <row r="361" spans="1:8" x14ac:dyDescent="0.25">
      <c r="A361" t="s">
        <v>66</v>
      </c>
      <c r="B361" t="s">
        <v>24</v>
      </c>
      <c r="C361">
        <v>10987</v>
      </c>
      <c r="D361" s="64">
        <v>45107</v>
      </c>
      <c r="E361" s="64">
        <v>45103</v>
      </c>
      <c r="F361" s="64">
        <v>45085</v>
      </c>
      <c r="G361">
        <v>287.39999999999998</v>
      </c>
      <c r="H361" t="s">
        <v>61</v>
      </c>
    </row>
    <row r="362" spans="1:8" x14ac:dyDescent="0.25">
      <c r="A362" t="s">
        <v>66</v>
      </c>
      <c r="B362" t="s">
        <v>24</v>
      </c>
      <c r="C362">
        <v>10943</v>
      </c>
      <c r="D362" s="64">
        <v>45107</v>
      </c>
      <c r="E362" s="64">
        <v>45103</v>
      </c>
      <c r="F362" s="64">
        <v>45084</v>
      </c>
      <c r="G362">
        <v>982.43</v>
      </c>
      <c r="H362" t="s">
        <v>61</v>
      </c>
    </row>
    <row r="363" spans="1:8" x14ac:dyDescent="0.25">
      <c r="A363" t="s">
        <v>66</v>
      </c>
      <c r="B363" t="s">
        <v>24</v>
      </c>
      <c r="C363">
        <v>11089</v>
      </c>
      <c r="D363" s="64">
        <v>45107</v>
      </c>
      <c r="E363" s="64">
        <v>45103</v>
      </c>
      <c r="F363" s="64">
        <v>45089</v>
      </c>
      <c r="G363">
        <v>935.87</v>
      </c>
      <c r="H363" t="s">
        <v>61</v>
      </c>
    </row>
    <row r="364" spans="1:8" x14ac:dyDescent="0.25">
      <c r="A364" t="s">
        <v>66</v>
      </c>
      <c r="B364" t="s">
        <v>24</v>
      </c>
      <c r="C364">
        <v>11191</v>
      </c>
      <c r="D364" s="64">
        <v>45107</v>
      </c>
      <c r="E364" s="64">
        <v>45103</v>
      </c>
      <c r="F364" s="64">
        <v>45092</v>
      </c>
      <c r="G364" s="54">
        <v>1080.29</v>
      </c>
      <c r="H364" t="s">
        <v>61</v>
      </c>
    </row>
    <row r="365" spans="1:8" x14ac:dyDescent="0.25">
      <c r="A365" t="s">
        <v>66</v>
      </c>
      <c r="B365" t="s">
        <v>24</v>
      </c>
      <c r="C365">
        <v>10707</v>
      </c>
      <c r="D365" s="64">
        <v>45107</v>
      </c>
      <c r="E365" s="64">
        <v>45103</v>
      </c>
      <c r="F365" s="64">
        <v>45078</v>
      </c>
      <c r="G365">
        <v>850.03</v>
      </c>
      <c r="H365" t="s">
        <v>61</v>
      </c>
    </row>
    <row r="366" spans="1:8" x14ac:dyDescent="0.25">
      <c r="A366" t="s">
        <v>66</v>
      </c>
      <c r="B366" t="s">
        <v>24</v>
      </c>
      <c r="C366">
        <v>10708</v>
      </c>
      <c r="D366" s="64">
        <v>45107</v>
      </c>
      <c r="E366" s="64">
        <v>45103</v>
      </c>
      <c r="F366" s="64">
        <v>45078</v>
      </c>
      <c r="G366">
        <v>918</v>
      </c>
      <c r="H366" t="s">
        <v>61</v>
      </c>
    </row>
    <row r="367" spans="1:8" x14ac:dyDescent="0.25">
      <c r="A367" t="s">
        <v>66</v>
      </c>
      <c r="B367" t="s">
        <v>24</v>
      </c>
      <c r="C367">
        <v>10721</v>
      </c>
      <c r="D367" s="64">
        <v>45107</v>
      </c>
      <c r="E367" s="64">
        <v>45103</v>
      </c>
      <c r="F367" s="64">
        <v>45078</v>
      </c>
      <c r="G367">
        <v>342.25</v>
      </c>
      <c r="H367" t="s">
        <v>61</v>
      </c>
    </row>
    <row r="368" spans="1:8" x14ac:dyDescent="0.25">
      <c r="A368" t="s">
        <v>66</v>
      </c>
      <c r="B368" t="s">
        <v>24</v>
      </c>
      <c r="C368">
        <v>10728</v>
      </c>
      <c r="D368" s="64">
        <v>45107</v>
      </c>
      <c r="E368" s="64">
        <v>45103</v>
      </c>
      <c r="F368" s="64">
        <v>45078</v>
      </c>
      <c r="G368" s="54">
        <v>1021.66</v>
      </c>
      <c r="H368" t="s">
        <v>61</v>
      </c>
    </row>
    <row r="369" spans="1:8" x14ac:dyDescent="0.25">
      <c r="A369" t="s">
        <v>66</v>
      </c>
      <c r="B369" t="s">
        <v>24</v>
      </c>
      <c r="C369">
        <v>10731</v>
      </c>
      <c r="D369" s="64">
        <v>45107</v>
      </c>
      <c r="E369" s="64">
        <v>45103</v>
      </c>
      <c r="F369" s="64">
        <v>45078</v>
      </c>
      <c r="G369" s="54">
        <v>1135.42</v>
      </c>
      <c r="H369" t="s">
        <v>61</v>
      </c>
    </row>
    <row r="370" spans="1:8" x14ac:dyDescent="0.25">
      <c r="A370" t="s">
        <v>66</v>
      </c>
      <c r="B370" t="s">
        <v>24</v>
      </c>
      <c r="C370">
        <v>10732</v>
      </c>
      <c r="D370" s="64">
        <v>45107</v>
      </c>
      <c r="E370" s="64">
        <v>45103</v>
      </c>
      <c r="F370" s="64">
        <v>45078</v>
      </c>
      <c r="G370" s="54">
        <v>1105.58</v>
      </c>
      <c r="H370" t="s">
        <v>61</v>
      </c>
    </row>
    <row r="371" spans="1:8" x14ac:dyDescent="0.25">
      <c r="A371" t="s">
        <v>66</v>
      </c>
      <c r="B371" t="s">
        <v>24</v>
      </c>
      <c r="C371">
        <v>10735</v>
      </c>
      <c r="D371" s="64">
        <v>45107</v>
      </c>
      <c r="E371" s="64">
        <v>45103</v>
      </c>
      <c r="F371" s="64">
        <v>45078</v>
      </c>
      <c r="G371">
        <v>785.61</v>
      </c>
      <c r="H371" t="s">
        <v>61</v>
      </c>
    </row>
    <row r="372" spans="1:8" x14ac:dyDescent="0.25">
      <c r="A372" t="s">
        <v>66</v>
      </c>
      <c r="B372" t="s">
        <v>24</v>
      </c>
      <c r="C372">
        <v>10755</v>
      </c>
      <c r="D372" s="64">
        <v>45107</v>
      </c>
      <c r="E372" s="64">
        <v>45103</v>
      </c>
      <c r="F372" s="64">
        <v>45079</v>
      </c>
      <c r="G372" s="54">
        <v>1015.58</v>
      </c>
      <c r="H372" t="s">
        <v>61</v>
      </c>
    </row>
    <row r="373" spans="1:8" x14ac:dyDescent="0.25">
      <c r="A373" t="s">
        <v>66</v>
      </c>
      <c r="B373" t="s">
        <v>24</v>
      </c>
      <c r="C373">
        <v>10797</v>
      </c>
      <c r="D373" s="64">
        <v>45107</v>
      </c>
      <c r="E373" s="64">
        <v>45103</v>
      </c>
      <c r="F373" s="64">
        <v>45080</v>
      </c>
      <c r="G373">
        <v>826.51</v>
      </c>
      <c r="H373" t="s">
        <v>61</v>
      </c>
    </row>
    <row r="374" spans="1:8" x14ac:dyDescent="0.25">
      <c r="A374" t="s">
        <v>66</v>
      </c>
      <c r="B374" t="s">
        <v>24</v>
      </c>
      <c r="C374">
        <v>10802</v>
      </c>
      <c r="D374" s="64">
        <v>45107</v>
      </c>
      <c r="E374" s="64">
        <v>45103</v>
      </c>
      <c r="F374" s="64">
        <v>45080</v>
      </c>
      <c r="G374">
        <v>975.48</v>
      </c>
      <c r="H374" t="s">
        <v>61</v>
      </c>
    </row>
    <row r="375" spans="1:8" x14ac:dyDescent="0.25">
      <c r="A375" t="s">
        <v>66</v>
      </c>
      <c r="B375" t="s">
        <v>24</v>
      </c>
      <c r="C375">
        <v>10803</v>
      </c>
      <c r="D375" s="64">
        <v>45107</v>
      </c>
      <c r="E375" s="64">
        <v>45103</v>
      </c>
      <c r="F375" s="64">
        <v>45080</v>
      </c>
      <c r="G375">
        <v>907.9</v>
      </c>
      <c r="H375" t="s">
        <v>61</v>
      </c>
    </row>
    <row r="376" spans="1:8" x14ac:dyDescent="0.25">
      <c r="A376" t="s">
        <v>66</v>
      </c>
      <c r="B376" t="s">
        <v>24</v>
      </c>
      <c r="C376">
        <v>10804</v>
      </c>
      <c r="D376" s="64">
        <v>45107</v>
      </c>
      <c r="E376" s="64">
        <v>45103</v>
      </c>
      <c r="F376" s="64">
        <v>45080</v>
      </c>
      <c r="G376">
        <v>887.01</v>
      </c>
      <c r="H376" t="s">
        <v>61</v>
      </c>
    </row>
    <row r="377" spans="1:8" x14ac:dyDescent="0.25">
      <c r="A377" t="s">
        <v>66</v>
      </c>
      <c r="B377" t="s">
        <v>24</v>
      </c>
      <c r="C377">
        <v>10805</v>
      </c>
      <c r="D377" s="64">
        <v>45107</v>
      </c>
      <c r="E377" s="64">
        <v>45103</v>
      </c>
      <c r="F377" s="64">
        <v>45080</v>
      </c>
      <c r="G377" s="54">
        <v>1017.11</v>
      </c>
      <c r="H377" t="s">
        <v>61</v>
      </c>
    </row>
    <row r="378" spans="1:8" x14ac:dyDescent="0.25">
      <c r="A378" t="s">
        <v>66</v>
      </c>
      <c r="B378" t="s">
        <v>24</v>
      </c>
      <c r="C378">
        <v>10806</v>
      </c>
      <c r="D378" s="64">
        <v>45107</v>
      </c>
      <c r="E378" s="64">
        <v>45103</v>
      </c>
      <c r="F378" s="64">
        <v>45080</v>
      </c>
      <c r="G378">
        <v>882.27</v>
      </c>
      <c r="H378" t="s">
        <v>61</v>
      </c>
    </row>
    <row r="379" spans="1:8" x14ac:dyDescent="0.25">
      <c r="A379" t="s">
        <v>66</v>
      </c>
      <c r="B379" t="s">
        <v>24</v>
      </c>
      <c r="C379">
        <v>10807</v>
      </c>
      <c r="D379" s="64">
        <v>45107</v>
      </c>
      <c r="E379" s="64">
        <v>45103</v>
      </c>
      <c r="F379" s="64">
        <v>45080</v>
      </c>
      <c r="G379">
        <v>925.04</v>
      </c>
      <c r="H379" t="s">
        <v>61</v>
      </c>
    </row>
    <row r="380" spans="1:8" x14ac:dyDescent="0.25">
      <c r="A380" t="s">
        <v>66</v>
      </c>
      <c r="B380" t="s">
        <v>24</v>
      </c>
      <c r="C380">
        <v>10928</v>
      </c>
      <c r="D380" s="64">
        <v>45107</v>
      </c>
      <c r="E380" s="64">
        <v>45103</v>
      </c>
      <c r="F380" s="64">
        <v>45084</v>
      </c>
      <c r="G380" s="54">
        <v>1260.78</v>
      </c>
      <c r="H380" t="s">
        <v>61</v>
      </c>
    </row>
    <row r="381" spans="1:8" x14ac:dyDescent="0.25">
      <c r="A381" t="s">
        <v>66</v>
      </c>
      <c r="B381" t="s">
        <v>24</v>
      </c>
      <c r="C381">
        <v>10853</v>
      </c>
      <c r="D381" s="64">
        <v>45107</v>
      </c>
      <c r="E381" s="64">
        <v>45103</v>
      </c>
      <c r="F381" s="64">
        <v>45082</v>
      </c>
      <c r="G381" s="54">
        <v>1844.25</v>
      </c>
      <c r="H381" t="s">
        <v>61</v>
      </c>
    </row>
    <row r="382" spans="1:8" x14ac:dyDescent="0.25">
      <c r="A382" t="s">
        <v>66</v>
      </c>
      <c r="B382" t="s">
        <v>24</v>
      </c>
      <c r="C382">
        <v>10851</v>
      </c>
      <c r="D382" s="64">
        <v>45107</v>
      </c>
      <c r="E382" s="64">
        <v>45103</v>
      </c>
      <c r="F382" s="64">
        <v>45082</v>
      </c>
      <c r="G382">
        <v>883.9</v>
      </c>
      <c r="H382" t="s">
        <v>61</v>
      </c>
    </row>
    <row r="383" spans="1:8" x14ac:dyDescent="0.25">
      <c r="A383" t="s">
        <v>66</v>
      </c>
      <c r="B383" t="s">
        <v>24</v>
      </c>
      <c r="C383">
        <v>10885</v>
      </c>
      <c r="D383" s="64">
        <v>45107</v>
      </c>
      <c r="E383" s="64">
        <v>45103</v>
      </c>
      <c r="F383" s="64">
        <v>45083</v>
      </c>
      <c r="G383">
        <v>736.85</v>
      </c>
      <c r="H383" t="s">
        <v>61</v>
      </c>
    </row>
    <row r="384" spans="1:8" x14ac:dyDescent="0.25">
      <c r="A384" t="s">
        <v>66</v>
      </c>
      <c r="B384" t="s">
        <v>24</v>
      </c>
      <c r="C384">
        <v>10876</v>
      </c>
      <c r="D384" s="64">
        <v>45107</v>
      </c>
      <c r="E384" s="64">
        <v>45103</v>
      </c>
      <c r="F384" s="64">
        <v>45083</v>
      </c>
      <c r="G384">
        <v>772.29</v>
      </c>
      <c r="H384" t="s">
        <v>61</v>
      </c>
    </row>
    <row r="385" spans="1:8" x14ac:dyDescent="0.25">
      <c r="A385" t="s">
        <v>66</v>
      </c>
      <c r="B385" t="s">
        <v>24</v>
      </c>
      <c r="C385">
        <v>10772</v>
      </c>
      <c r="D385" s="64">
        <v>45107</v>
      </c>
      <c r="E385" s="64">
        <v>45103</v>
      </c>
      <c r="F385" s="64">
        <v>45079</v>
      </c>
      <c r="G385">
        <v>694.6</v>
      </c>
      <c r="H385" t="s">
        <v>61</v>
      </c>
    </row>
    <row r="386" spans="1:8" x14ac:dyDescent="0.25">
      <c r="A386" t="s">
        <v>66</v>
      </c>
      <c r="B386" t="s">
        <v>24</v>
      </c>
      <c r="C386">
        <v>10783</v>
      </c>
      <c r="D386" s="64">
        <v>45107</v>
      </c>
      <c r="E386" s="64">
        <v>45103</v>
      </c>
      <c r="F386" s="64">
        <v>45079</v>
      </c>
      <c r="G386">
        <v>279.93</v>
      </c>
      <c r="H386" t="s">
        <v>61</v>
      </c>
    </row>
    <row r="387" spans="1:8" x14ac:dyDescent="0.25">
      <c r="A387" t="s">
        <v>66</v>
      </c>
      <c r="B387" t="s">
        <v>24</v>
      </c>
      <c r="C387">
        <v>10842</v>
      </c>
      <c r="D387" s="64">
        <v>45107</v>
      </c>
      <c r="E387" s="64">
        <v>45103</v>
      </c>
      <c r="F387" s="64">
        <v>45082</v>
      </c>
      <c r="G387" s="54">
        <v>1197.5</v>
      </c>
      <c r="H387" t="s">
        <v>61</v>
      </c>
    </row>
    <row r="388" spans="1:8" x14ac:dyDescent="0.25">
      <c r="A388" t="s">
        <v>66</v>
      </c>
      <c r="B388" t="s">
        <v>24</v>
      </c>
      <c r="C388">
        <v>10714</v>
      </c>
      <c r="D388" s="64">
        <v>45107</v>
      </c>
      <c r="E388" s="64">
        <v>45103</v>
      </c>
      <c r="F388" s="64">
        <v>45078</v>
      </c>
      <c r="G388">
        <v>995.31</v>
      </c>
      <c r="H388" t="s">
        <v>61</v>
      </c>
    </row>
    <row r="389" spans="1:8" x14ac:dyDescent="0.25">
      <c r="A389" t="s">
        <v>66</v>
      </c>
      <c r="B389" t="s">
        <v>24</v>
      </c>
      <c r="C389">
        <v>10873</v>
      </c>
      <c r="D389" s="64">
        <v>45107</v>
      </c>
      <c r="E389" s="64">
        <v>45103</v>
      </c>
      <c r="F389" s="64">
        <v>45083</v>
      </c>
      <c r="G389" s="54">
        <v>1043.55</v>
      </c>
      <c r="H389" t="s">
        <v>61</v>
      </c>
    </row>
    <row r="390" spans="1:8" x14ac:dyDescent="0.25">
      <c r="A390" t="s">
        <v>66</v>
      </c>
      <c r="B390" t="s">
        <v>24</v>
      </c>
      <c r="C390">
        <v>10879</v>
      </c>
      <c r="D390" s="64">
        <v>45107</v>
      </c>
      <c r="E390" s="64">
        <v>45103</v>
      </c>
      <c r="F390" s="64">
        <v>45083</v>
      </c>
      <c r="G390">
        <v>277.14999999999998</v>
      </c>
      <c r="H390" t="s">
        <v>61</v>
      </c>
    </row>
    <row r="391" spans="1:8" x14ac:dyDescent="0.25">
      <c r="A391" t="s">
        <v>66</v>
      </c>
      <c r="B391" t="s">
        <v>24</v>
      </c>
      <c r="C391">
        <v>10908</v>
      </c>
      <c r="D391" s="64">
        <v>45107</v>
      </c>
      <c r="E391" s="64">
        <v>45103</v>
      </c>
      <c r="F391" s="64">
        <v>45083</v>
      </c>
      <c r="G391">
        <v>972.71</v>
      </c>
      <c r="H391" t="s">
        <v>61</v>
      </c>
    </row>
    <row r="392" spans="1:8" x14ac:dyDescent="0.25">
      <c r="A392" t="s">
        <v>66</v>
      </c>
      <c r="B392" t="s">
        <v>24</v>
      </c>
      <c r="C392">
        <v>10934</v>
      </c>
      <c r="D392" s="64">
        <v>45107</v>
      </c>
      <c r="E392" s="64">
        <v>45103</v>
      </c>
      <c r="F392" s="64">
        <v>45084</v>
      </c>
      <c r="G392">
        <v>670.79</v>
      </c>
      <c r="H392" t="s">
        <v>61</v>
      </c>
    </row>
    <row r="393" spans="1:8" x14ac:dyDescent="0.25">
      <c r="A393" t="s">
        <v>66</v>
      </c>
      <c r="B393" t="s">
        <v>24</v>
      </c>
      <c r="C393">
        <v>10990</v>
      </c>
      <c r="D393" s="64">
        <v>45107</v>
      </c>
      <c r="E393" s="64">
        <v>45103</v>
      </c>
      <c r="F393" s="64">
        <v>45085</v>
      </c>
      <c r="G393">
        <v>943.82</v>
      </c>
      <c r="H393" t="s">
        <v>61</v>
      </c>
    </row>
    <row r="394" spans="1:8" x14ac:dyDescent="0.25">
      <c r="A394" t="s">
        <v>66</v>
      </c>
      <c r="B394" t="s">
        <v>24</v>
      </c>
      <c r="C394">
        <v>10991</v>
      </c>
      <c r="D394" s="64">
        <v>45107</v>
      </c>
      <c r="E394" s="64">
        <v>45103</v>
      </c>
      <c r="F394" s="64">
        <v>45085</v>
      </c>
      <c r="G394" s="54">
        <v>1130.44</v>
      </c>
      <c r="H394" t="s">
        <v>61</v>
      </c>
    </row>
    <row r="395" spans="1:8" x14ac:dyDescent="0.25">
      <c r="A395" t="s">
        <v>66</v>
      </c>
      <c r="B395" t="s">
        <v>24</v>
      </c>
      <c r="C395">
        <v>11016</v>
      </c>
      <c r="D395" s="64">
        <v>45107</v>
      </c>
      <c r="E395" s="64">
        <v>45103</v>
      </c>
      <c r="F395" s="64">
        <v>45086</v>
      </c>
      <c r="G395" s="54">
        <v>1031.72</v>
      </c>
      <c r="H395" t="s">
        <v>61</v>
      </c>
    </row>
    <row r="396" spans="1:8" x14ac:dyDescent="0.25">
      <c r="A396" t="s">
        <v>66</v>
      </c>
      <c r="B396" t="s">
        <v>24</v>
      </c>
      <c r="C396">
        <v>11099</v>
      </c>
      <c r="D396" s="64">
        <v>45107</v>
      </c>
      <c r="E396" s="64">
        <v>45103</v>
      </c>
      <c r="F396" s="64">
        <v>45089</v>
      </c>
      <c r="G396" s="54">
        <v>1144.52</v>
      </c>
      <c r="H396" t="s">
        <v>61</v>
      </c>
    </row>
    <row r="397" spans="1:8" x14ac:dyDescent="0.25">
      <c r="A397" t="s">
        <v>66</v>
      </c>
      <c r="B397" t="s">
        <v>24</v>
      </c>
      <c r="C397">
        <v>11101</v>
      </c>
      <c r="D397" s="64">
        <v>45107</v>
      </c>
      <c r="E397" s="64">
        <v>45103</v>
      </c>
      <c r="F397" s="64">
        <v>45089</v>
      </c>
      <c r="G397" s="54">
        <v>1014.23</v>
      </c>
      <c r="H397" t="s">
        <v>61</v>
      </c>
    </row>
    <row r="398" spans="1:8" x14ac:dyDescent="0.25">
      <c r="A398" t="s">
        <v>66</v>
      </c>
      <c r="B398" t="s">
        <v>24</v>
      </c>
      <c r="C398">
        <v>11141</v>
      </c>
      <c r="D398" s="64">
        <v>45107</v>
      </c>
      <c r="E398" s="64">
        <v>45103</v>
      </c>
      <c r="F398" s="64">
        <v>45090</v>
      </c>
      <c r="G398" s="54">
        <v>1043.6500000000001</v>
      </c>
      <c r="H398" t="s">
        <v>61</v>
      </c>
    </row>
    <row r="399" spans="1:8" x14ac:dyDescent="0.25">
      <c r="A399" t="s">
        <v>66</v>
      </c>
      <c r="B399" t="s">
        <v>24</v>
      </c>
      <c r="C399">
        <v>11143</v>
      </c>
      <c r="D399" s="64">
        <v>45107</v>
      </c>
      <c r="E399" s="64">
        <v>45103</v>
      </c>
      <c r="F399" s="64">
        <v>45090</v>
      </c>
      <c r="G399">
        <v>985.06</v>
      </c>
      <c r="H399" t="s">
        <v>61</v>
      </c>
    </row>
    <row r="400" spans="1:8" x14ac:dyDescent="0.25">
      <c r="A400" t="s">
        <v>66</v>
      </c>
      <c r="B400" t="s">
        <v>24</v>
      </c>
      <c r="C400">
        <v>11144</v>
      </c>
      <c r="D400" s="64">
        <v>45107</v>
      </c>
      <c r="E400" s="64">
        <v>45103</v>
      </c>
      <c r="F400" s="64">
        <v>45090</v>
      </c>
      <c r="G400" s="54">
        <v>1043.6500000000001</v>
      </c>
      <c r="H400" t="s">
        <v>61</v>
      </c>
    </row>
    <row r="401" spans="1:8" x14ac:dyDescent="0.25">
      <c r="A401" t="s">
        <v>66</v>
      </c>
      <c r="B401" t="s">
        <v>24</v>
      </c>
      <c r="C401">
        <v>11160</v>
      </c>
      <c r="D401" s="64">
        <v>45107</v>
      </c>
      <c r="E401" s="64">
        <v>45103</v>
      </c>
      <c r="F401" s="64">
        <v>45091</v>
      </c>
      <c r="G401" s="54">
        <v>1083.26</v>
      </c>
      <c r="H401" t="s">
        <v>61</v>
      </c>
    </row>
    <row r="402" spans="1:8" x14ac:dyDescent="0.25">
      <c r="A402" t="s">
        <v>66</v>
      </c>
      <c r="B402" t="s">
        <v>24</v>
      </c>
      <c r="C402">
        <v>11172</v>
      </c>
      <c r="D402" s="64">
        <v>45107</v>
      </c>
      <c r="E402" s="64">
        <v>45103</v>
      </c>
      <c r="F402" s="64">
        <v>45091</v>
      </c>
      <c r="G402">
        <v>221.73</v>
      </c>
      <c r="H402" t="s">
        <v>61</v>
      </c>
    </row>
    <row r="403" spans="1:8" x14ac:dyDescent="0.25">
      <c r="A403" t="s">
        <v>66</v>
      </c>
      <c r="B403" t="s">
        <v>24</v>
      </c>
      <c r="C403">
        <v>11082</v>
      </c>
      <c r="D403" s="64">
        <v>45107</v>
      </c>
      <c r="E403" s="64">
        <v>45103</v>
      </c>
      <c r="F403" s="64">
        <v>45089</v>
      </c>
      <c r="G403">
        <v>256.79000000000002</v>
      </c>
      <c r="H403" t="s">
        <v>61</v>
      </c>
    </row>
    <row r="404" spans="1:8" x14ac:dyDescent="0.25">
      <c r="A404" t="s">
        <v>66</v>
      </c>
      <c r="B404" t="s">
        <v>24</v>
      </c>
      <c r="C404">
        <v>11123</v>
      </c>
      <c r="D404" s="64">
        <v>45107</v>
      </c>
      <c r="E404" s="64">
        <v>45103</v>
      </c>
      <c r="F404" s="64">
        <v>45090</v>
      </c>
      <c r="G404">
        <v>694.6</v>
      </c>
      <c r="H404" t="s">
        <v>61</v>
      </c>
    </row>
    <row r="405" spans="1:8" x14ac:dyDescent="0.25">
      <c r="A405" t="s">
        <v>66</v>
      </c>
      <c r="B405" t="s">
        <v>24</v>
      </c>
      <c r="C405">
        <v>11198</v>
      </c>
      <c r="D405" s="64">
        <v>45107</v>
      </c>
      <c r="E405" s="64">
        <v>45103</v>
      </c>
      <c r="F405" s="64">
        <v>45092</v>
      </c>
      <c r="G405">
        <v>380.98</v>
      </c>
      <c r="H405" t="s">
        <v>61</v>
      </c>
    </row>
    <row r="406" spans="1:8" x14ac:dyDescent="0.25">
      <c r="A406" t="s">
        <v>66</v>
      </c>
      <c r="B406" t="s">
        <v>24</v>
      </c>
      <c r="C406">
        <v>11197</v>
      </c>
      <c r="D406" s="64">
        <v>45107</v>
      </c>
      <c r="E406" s="64">
        <v>45103</v>
      </c>
      <c r="F406" s="64">
        <v>45092</v>
      </c>
      <c r="G406" s="54">
        <v>1148.5</v>
      </c>
      <c r="H406" t="s">
        <v>61</v>
      </c>
    </row>
    <row r="407" spans="1:8" x14ac:dyDescent="0.25">
      <c r="A407" t="s">
        <v>147</v>
      </c>
      <c r="B407" t="s">
        <v>24</v>
      </c>
      <c r="C407">
        <v>227435</v>
      </c>
      <c r="D407" s="64">
        <v>45105</v>
      </c>
      <c r="E407" s="64">
        <v>45103</v>
      </c>
      <c r="F407" s="64">
        <v>45075</v>
      </c>
      <c r="G407" s="54">
        <v>25000</v>
      </c>
      <c r="H407" t="s">
        <v>61</v>
      </c>
    </row>
    <row r="408" spans="1:8" x14ac:dyDescent="0.25">
      <c r="A408" t="s">
        <v>147</v>
      </c>
      <c r="B408" t="s">
        <v>24</v>
      </c>
      <c r="C408">
        <v>227741</v>
      </c>
      <c r="D408" s="64">
        <v>45107</v>
      </c>
      <c r="E408" s="64">
        <v>45103</v>
      </c>
      <c r="F408" s="64">
        <v>45079</v>
      </c>
      <c r="G408" s="54">
        <v>7080</v>
      </c>
      <c r="H408" t="s">
        <v>61</v>
      </c>
    </row>
    <row r="409" spans="1:8" x14ac:dyDescent="0.25">
      <c r="A409" t="s">
        <v>127</v>
      </c>
      <c r="B409" t="s">
        <v>101</v>
      </c>
      <c r="C409">
        <v>17742</v>
      </c>
      <c r="D409" s="64">
        <v>45107</v>
      </c>
      <c r="E409" s="64">
        <v>45103</v>
      </c>
      <c r="F409" s="64">
        <v>45071</v>
      </c>
      <c r="G409" s="54">
        <v>6119.58</v>
      </c>
      <c r="H409" t="s">
        <v>61</v>
      </c>
    </row>
    <row r="410" spans="1:8" x14ac:dyDescent="0.25">
      <c r="A410" t="s">
        <v>102</v>
      </c>
      <c r="B410" t="s">
        <v>101</v>
      </c>
      <c r="C410">
        <v>259</v>
      </c>
      <c r="D410" s="64">
        <v>45107</v>
      </c>
      <c r="E410" s="64">
        <v>45103</v>
      </c>
      <c r="F410" s="64">
        <v>45071</v>
      </c>
      <c r="G410" s="54">
        <v>49890.99</v>
      </c>
      <c r="H410" t="s">
        <v>61</v>
      </c>
    </row>
    <row r="411" spans="1:8" x14ac:dyDescent="0.25">
      <c r="A411" t="s">
        <v>102</v>
      </c>
      <c r="B411" t="s">
        <v>101</v>
      </c>
      <c r="C411">
        <v>260</v>
      </c>
      <c r="D411" s="64">
        <v>45107</v>
      </c>
      <c r="E411" s="64">
        <v>45103</v>
      </c>
      <c r="F411" s="64">
        <v>45071</v>
      </c>
      <c r="G411" s="54">
        <v>55953.21</v>
      </c>
      <c r="H411" t="s">
        <v>61</v>
      </c>
    </row>
    <row r="412" spans="1:8" x14ac:dyDescent="0.25">
      <c r="A412" t="s">
        <v>102</v>
      </c>
      <c r="B412" t="s">
        <v>101</v>
      </c>
      <c r="C412">
        <v>600</v>
      </c>
      <c r="D412" s="64">
        <v>45107</v>
      </c>
      <c r="E412" s="64">
        <v>45103</v>
      </c>
      <c r="F412" s="64">
        <v>45071</v>
      </c>
      <c r="G412" s="54">
        <v>10000</v>
      </c>
      <c r="H412" t="s">
        <v>61</v>
      </c>
    </row>
    <row r="413" spans="1:8" x14ac:dyDescent="0.25">
      <c r="A413" t="s">
        <v>184</v>
      </c>
      <c r="B413" t="s">
        <v>101</v>
      </c>
      <c r="C413">
        <v>174</v>
      </c>
      <c r="D413" s="64">
        <v>45102</v>
      </c>
      <c r="E413" s="64">
        <v>45103</v>
      </c>
      <c r="F413" s="64">
        <v>45071</v>
      </c>
      <c r="G413" s="54">
        <v>16593.29</v>
      </c>
      <c r="H413" t="s">
        <v>61</v>
      </c>
    </row>
    <row r="414" spans="1:8" x14ac:dyDescent="0.25">
      <c r="A414" t="s">
        <v>120</v>
      </c>
      <c r="B414" t="s">
        <v>101</v>
      </c>
      <c r="C414">
        <v>3766</v>
      </c>
      <c r="D414" s="64">
        <v>45107</v>
      </c>
      <c r="E414" s="64">
        <v>45103</v>
      </c>
      <c r="F414" s="64">
        <v>45071</v>
      </c>
      <c r="G414" s="54">
        <v>23850</v>
      </c>
      <c r="H414" t="s">
        <v>61</v>
      </c>
    </row>
    <row r="415" spans="1:8" x14ac:dyDescent="0.25">
      <c r="A415" t="s">
        <v>128</v>
      </c>
      <c r="B415" t="s">
        <v>101</v>
      </c>
      <c r="C415">
        <v>53227</v>
      </c>
      <c r="D415" s="64">
        <v>45107</v>
      </c>
      <c r="E415" s="64">
        <v>45103</v>
      </c>
      <c r="F415" s="64">
        <v>45071</v>
      </c>
      <c r="G415" s="54">
        <v>2400</v>
      </c>
      <c r="H415" t="s">
        <v>61</v>
      </c>
    </row>
    <row r="416" spans="1:8" x14ac:dyDescent="0.25">
      <c r="A416" t="s">
        <v>114</v>
      </c>
      <c r="B416" t="s">
        <v>101</v>
      </c>
      <c r="C416">
        <v>20</v>
      </c>
      <c r="D416" s="64">
        <v>45107</v>
      </c>
      <c r="E416" s="64">
        <v>45103</v>
      </c>
      <c r="F416" s="64">
        <v>45071</v>
      </c>
      <c r="G416" s="54">
        <v>7074.95</v>
      </c>
      <c r="H416" t="s">
        <v>61</v>
      </c>
    </row>
    <row r="417" spans="1:8" x14ac:dyDescent="0.25">
      <c r="A417" t="s">
        <v>163</v>
      </c>
      <c r="B417" t="s">
        <v>101</v>
      </c>
      <c r="C417">
        <v>11620</v>
      </c>
      <c r="D417" s="64">
        <v>45107</v>
      </c>
      <c r="E417" s="64">
        <v>45103</v>
      </c>
      <c r="F417" s="64">
        <v>45079</v>
      </c>
      <c r="G417">
        <v>269.48</v>
      </c>
      <c r="H417" t="s">
        <v>61</v>
      </c>
    </row>
    <row r="418" spans="1:8" x14ac:dyDescent="0.25">
      <c r="A418" t="s">
        <v>113</v>
      </c>
      <c r="B418" t="s">
        <v>101</v>
      </c>
      <c r="C418">
        <v>1007</v>
      </c>
      <c r="D418" s="64">
        <v>45107</v>
      </c>
      <c r="E418" s="64">
        <v>45103</v>
      </c>
      <c r="F418" s="64">
        <v>45071</v>
      </c>
      <c r="G418" s="54">
        <v>30923.5</v>
      </c>
      <c r="H418" t="s">
        <v>61</v>
      </c>
    </row>
    <row r="419" spans="1:8" x14ac:dyDescent="0.25">
      <c r="A419" t="s">
        <v>148</v>
      </c>
      <c r="B419" t="s">
        <v>101</v>
      </c>
      <c r="C419">
        <v>32023</v>
      </c>
      <c r="D419" s="64">
        <v>45107</v>
      </c>
      <c r="E419" s="64">
        <v>45103</v>
      </c>
      <c r="F419" s="64">
        <v>45071</v>
      </c>
      <c r="G419" s="54">
        <v>28500</v>
      </c>
      <c r="H419" t="s">
        <v>61</v>
      </c>
    </row>
    <row r="420" spans="1:8" x14ac:dyDescent="0.25">
      <c r="A420" t="s">
        <v>97</v>
      </c>
      <c r="B420" t="s">
        <v>101</v>
      </c>
      <c r="C420">
        <v>5313</v>
      </c>
      <c r="D420" s="64">
        <v>45107</v>
      </c>
      <c r="E420" s="64">
        <v>45103</v>
      </c>
      <c r="F420" s="64">
        <v>45071</v>
      </c>
      <c r="G420" s="54">
        <v>9566.67</v>
      </c>
      <c r="H420" t="s">
        <v>61</v>
      </c>
    </row>
    <row r="421" spans="1:8" x14ac:dyDescent="0.25">
      <c r="A421" t="s">
        <v>69</v>
      </c>
      <c r="B421" t="s">
        <v>24</v>
      </c>
      <c r="C421">
        <v>37143</v>
      </c>
      <c r="D421" s="64">
        <v>45107</v>
      </c>
      <c r="E421" s="64">
        <v>45103</v>
      </c>
      <c r="F421" s="64">
        <v>45071</v>
      </c>
      <c r="G421">
        <v>242</v>
      </c>
      <c r="H421" t="s">
        <v>61</v>
      </c>
    </row>
    <row r="422" spans="1:8" x14ac:dyDescent="0.25">
      <c r="A422" t="s">
        <v>69</v>
      </c>
      <c r="B422" t="s">
        <v>24</v>
      </c>
      <c r="C422">
        <v>37144</v>
      </c>
      <c r="D422" s="64">
        <v>45107</v>
      </c>
      <c r="E422" s="64">
        <v>45103</v>
      </c>
      <c r="F422" s="64">
        <v>45071</v>
      </c>
      <c r="G422" s="54">
        <v>1012.4</v>
      </c>
      <c r="H422" t="s">
        <v>61</v>
      </c>
    </row>
    <row r="423" spans="1:8" x14ac:dyDescent="0.25">
      <c r="A423" t="s">
        <v>109</v>
      </c>
      <c r="B423" t="s">
        <v>101</v>
      </c>
      <c r="C423">
        <v>281</v>
      </c>
      <c r="D423" s="64">
        <v>45105</v>
      </c>
      <c r="E423" s="64">
        <v>45103</v>
      </c>
      <c r="F423" s="64">
        <v>45071</v>
      </c>
      <c r="G423" s="54">
        <v>11813.33</v>
      </c>
      <c r="H423" t="s">
        <v>61</v>
      </c>
    </row>
    <row r="424" spans="1:8" x14ac:dyDescent="0.25">
      <c r="A424" t="s">
        <v>144</v>
      </c>
      <c r="B424" t="s">
        <v>101</v>
      </c>
      <c r="C424">
        <v>7476</v>
      </c>
      <c r="D424" s="64">
        <v>45107</v>
      </c>
      <c r="E424" s="64">
        <v>45103</v>
      </c>
      <c r="F424" s="64">
        <v>45071</v>
      </c>
      <c r="G424">
        <v>210</v>
      </c>
      <c r="H424" t="s">
        <v>61</v>
      </c>
    </row>
    <row r="425" spans="1:8" x14ac:dyDescent="0.25">
      <c r="A425" t="s">
        <v>144</v>
      </c>
      <c r="B425" t="s">
        <v>101</v>
      </c>
      <c r="C425">
        <v>7477</v>
      </c>
      <c r="D425" s="64">
        <v>45107</v>
      </c>
      <c r="E425" s="64">
        <v>45103</v>
      </c>
      <c r="F425" s="64">
        <v>45071</v>
      </c>
      <c r="G425" s="54">
        <v>2415</v>
      </c>
      <c r="H425" t="s">
        <v>61</v>
      </c>
    </row>
    <row r="426" spans="1:8" x14ac:dyDescent="0.25">
      <c r="A426" t="s">
        <v>144</v>
      </c>
      <c r="B426" t="s">
        <v>101</v>
      </c>
      <c r="C426">
        <v>19837</v>
      </c>
      <c r="D426" s="64">
        <v>45107</v>
      </c>
      <c r="E426" s="64">
        <v>45103</v>
      </c>
      <c r="F426" s="64">
        <v>45071</v>
      </c>
      <c r="G426" s="54">
        <v>18000</v>
      </c>
      <c r="H426" t="s">
        <v>61</v>
      </c>
    </row>
    <row r="427" spans="1:8" x14ac:dyDescent="0.25">
      <c r="A427" t="s">
        <v>144</v>
      </c>
      <c r="B427" t="s">
        <v>101</v>
      </c>
      <c r="C427">
        <v>19838</v>
      </c>
      <c r="D427" s="64">
        <v>45107</v>
      </c>
      <c r="E427" s="64">
        <v>45103</v>
      </c>
      <c r="F427" s="64">
        <v>45071</v>
      </c>
      <c r="G427" s="54">
        <v>5050</v>
      </c>
      <c r="H427" t="s">
        <v>61</v>
      </c>
    </row>
    <row r="428" spans="1:8" x14ac:dyDescent="0.25">
      <c r="A428" t="s">
        <v>144</v>
      </c>
      <c r="B428" t="s">
        <v>101</v>
      </c>
      <c r="C428">
        <v>19839</v>
      </c>
      <c r="D428" s="64">
        <v>45107</v>
      </c>
      <c r="E428" s="64">
        <v>45103</v>
      </c>
      <c r="F428" s="64">
        <v>45071</v>
      </c>
      <c r="G428" s="54">
        <v>58075</v>
      </c>
      <c r="H428" t="s">
        <v>61</v>
      </c>
    </row>
    <row r="429" spans="1:8" x14ac:dyDescent="0.25">
      <c r="A429" t="s">
        <v>70</v>
      </c>
      <c r="B429" t="s">
        <v>24</v>
      </c>
      <c r="C429">
        <v>366</v>
      </c>
      <c r="D429" s="64">
        <v>45107</v>
      </c>
      <c r="E429" s="64">
        <v>45103</v>
      </c>
      <c r="F429" s="64">
        <v>45093</v>
      </c>
      <c r="G429" s="54">
        <v>2310</v>
      </c>
      <c r="H429" t="s">
        <v>61</v>
      </c>
    </row>
    <row r="430" spans="1:8" x14ac:dyDescent="0.25">
      <c r="A430" t="s">
        <v>158</v>
      </c>
      <c r="B430" t="s">
        <v>101</v>
      </c>
      <c r="C430">
        <v>910048489</v>
      </c>
      <c r="D430" s="64">
        <v>45107</v>
      </c>
      <c r="E430" s="64">
        <v>45103</v>
      </c>
      <c r="F430" s="64">
        <v>45071</v>
      </c>
      <c r="G430" s="54">
        <v>7623.38</v>
      </c>
      <c r="H430" t="s">
        <v>61</v>
      </c>
    </row>
    <row r="431" spans="1:8" x14ac:dyDescent="0.25">
      <c r="A431" t="s">
        <v>158</v>
      </c>
      <c r="B431" t="s">
        <v>101</v>
      </c>
      <c r="C431">
        <v>910048529</v>
      </c>
      <c r="D431" s="64">
        <v>45107</v>
      </c>
      <c r="E431" s="64">
        <v>45103</v>
      </c>
      <c r="F431" s="64">
        <v>45071</v>
      </c>
      <c r="G431" s="54">
        <v>231006.81</v>
      </c>
      <c r="H431" t="s">
        <v>61</v>
      </c>
    </row>
    <row r="432" spans="1:8" x14ac:dyDescent="0.25">
      <c r="A432" t="s">
        <v>74</v>
      </c>
      <c r="B432" t="s">
        <v>24</v>
      </c>
      <c r="C432">
        <v>16694</v>
      </c>
      <c r="D432" s="64">
        <v>45104</v>
      </c>
      <c r="E432" s="64">
        <v>45103</v>
      </c>
      <c r="F432" s="64">
        <v>45083</v>
      </c>
      <c r="G432">
        <v>427</v>
      </c>
      <c r="H432" t="s">
        <v>61</v>
      </c>
    </row>
    <row r="433" spans="1:8" x14ac:dyDescent="0.25">
      <c r="A433" t="s">
        <v>122</v>
      </c>
      <c r="B433" t="s">
        <v>101</v>
      </c>
      <c r="C433">
        <v>1159</v>
      </c>
      <c r="D433" s="64">
        <v>45107</v>
      </c>
      <c r="E433" s="64">
        <v>45103</v>
      </c>
      <c r="F433" s="64">
        <v>45071</v>
      </c>
      <c r="G433" s="54">
        <v>17272.5</v>
      </c>
      <c r="H433" t="s">
        <v>61</v>
      </c>
    </row>
    <row r="434" spans="1:8" x14ac:dyDescent="0.25">
      <c r="A434" t="s">
        <v>185</v>
      </c>
      <c r="B434" t="s">
        <v>101</v>
      </c>
      <c r="C434">
        <v>478</v>
      </c>
      <c r="D434" s="64">
        <v>45107</v>
      </c>
      <c r="E434" s="64">
        <v>45103</v>
      </c>
      <c r="F434" s="64">
        <v>45090</v>
      </c>
      <c r="G434" s="54">
        <v>2120</v>
      </c>
      <c r="H434" t="s">
        <v>61</v>
      </c>
    </row>
    <row r="435" spans="1:8" x14ac:dyDescent="0.25">
      <c r="A435" t="s">
        <v>151</v>
      </c>
      <c r="B435" t="s">
        <v>101</v>
      </c>
      <c r="C435">
        <v>38523</v>
      </c>
      <c r="D435" s="64">
        <v>45107</v>
      </c>
      <c r="E435" s="64">
        <v>45103</v>
      </c>
      <c r="F435" s="64">
        <v>45071</v>
      </c>
      <c r="G435" s="54">
        <v>11261.48</v>
      </c>
      <c r="H435" t="s">
        <v>61</v>
      </c>
    </row>
    <row r="436" spans="1:8" x14ac:dyDescent="0.25">
      <c r="A436" t="s">
        <v>126</v>
      </c>
      <c r="B436" t="s">
        <v>24</v>
      </c>
      <c r="C436">
        <v>432</v>
      </c>
      <c r="D436" s="64">
        <v>45107</v>
      </c>
      <c r="E436" s="64">
        <v>45103</v>
      </c>
      <c r="F436" s="64">
        <v>45079</v>
      </c>
      <c r="G436" s="54">
        <v>116469.5</v>
      </c>
      <c r="H436" t="s">
        <v>61</v>
      </c>
    </row>
    <row r="437" spans="1:8" x14ac:dyDescent="0.25">
      <c r="A437" t="s">
        <v>80</v>
      </c>
      <c r="B437" t="s">
        <v>101</v>
      </c>
      <c r="C437">
        <v>1646</v>
      </c>
      <c r="D437" s="64">
        <v>45107</v>
      </c>
      <c r="E437" s="64">
        <v>45103</v>
      </c>
      <c r="F437" s="64">
        <v>45071</v>
      </c>
      <c r="G437" s="54">
        <v>2841.71</v>
      </c>
      <c r="H437" t="s">
        <v>61</v>
      </c>
    </row>
    <row r="438" spans="1:8" x14ac:dyDescent="0.25">
      <c r="A438" t="s">
        <v>116</v>
      </c>
      <c r="B438" t="s">
        <v>101</v>
      </c>
      <c r="C438">
        <v>1271</v>
      </c>
      <c r="D438" s="64">
        <v>45107</v>
      </c>
      <c r="E438" s="64">
        <v>45103</v>
      </c>
      <c r="F438" s="64">
        <v>45071</v>
      </c>
      <c r="G438" s="54">
        <v>3659.62</v>
      </c>
      <c r="H438" t="s">
        <v>61</v>
      </c>
    </row>
    <row r="439" spans="1:8" x14ac:dyDescent="0.25">
      <c r="A439" t="s">
        <v>111</v>
      </c>
      <c r="B439" t="s">
        <v>101</v>
      </c>
      <c r="C439">
        <v>162</v>
      </c>
      <c r="D439" s="64">
        <v>45107</v>
      </c>
      <c r="E439" s="64">
        <v>45103</v>
      </c>
      <c r="F439" s="64">
        <v>45071</v>
      </c>
      <c r="G439" s="54">
        <v>28135.74</v>
      </c>
      <c r="H439" t="s">
        <v>61</v>
      </c>
    </row>
    <row r="440" spans="1:8" x14ac:dyDescent="0.25">
      <c r="A440" t="s">
        <v>111</v>
      </c>
      <c r="B440" t="s">
        <v>101</v>
      </c>
      <c r="C440">
        <v>160</v>
      </c>
      <c r="D440" s="64">
        <v>45107</v>
      </c>
      <c r="E440" s="64">
        <v>45103</v>
      </c>
      <c r="F440" s="64">
        <v>45071</v>
      </c>
      <c r="G440" s="54">
        <v>1212.44</v>
      </c>
      <c r="H440" t="s">
        <v>61</v>
      </c>
    </row>
    <row r="441" spans="1:8" x14ac:dyDescent="0.25">
      <c r="A441" t="s">
        <v>111</v>
      </c>
      <c r="B441" t="s">
        <v>101</v>
      </c>
      <c r="C441">
        <v>161</v>
      </c>
      <c r="D441" s="64">
        <v>45107</v>
      </c>
      <c r="E441" s="64">
        <v>45103</v>
      </c>
      <c r="F441" s="64">
        <v>45071</v>
      </c>
      <c r="G441" s="54">
        <v>68627.67</v>
      </c>
      <c r="H441" t="s">
        <v>61</v>
      </c>
    </row>
    <row r="442" spans="1:8" x14ac:dyDescent="0.25">
      <c r="A442" t="s">
        <v>111</v>
      </c>
      <c r="B442" t="s">
        <v>101</v>
      </c>
      <c r="C442">
        <v>159</v>
      </c>
      <c r="D442" s="64">
        <v>45107</v>
      </c>
      <c r="E442" s="64">
        <v>45103</v>
      </c>
      <c r="F442" s="64">
        <v>45071</v>
      </c>
      <c r="G442" s="54">
        <v>14691.92</v>
      </c>
      <c r="H442" t="s">
        <v>61</v>
      </c>
    </row>
    <row r="443" spans="1:8" x14ac:dyDescent="0.25">
      <c r="A443" t="s">
        <v>186</v>
      </c>
      <c r="B443" t="s">
        <v>24</v>
      </c>
      <c r="C443">
        <v>237468</v>
      </c>
      <c r="D443" s="64">
        <v>45105</v>
      </c>
      <c r="E443" s="64">
        <v>45103</v>
      </c>
      <c r="F443" s="64">
        <v>45075</v>
      </c>
      <c r="G443" s="54">
        <v>7000</v>
      </c>
      <c r="H443" t="s">
        <v>61</v>
      </c>
    </row>
    <row r="444" spans="1:8" x14ac:dyDescent="0.25">
      <c r="A444" t="s">
        <v>152</v>
      </c>
      <c r="B444" t="s">
        <v>101</v>
      </c>
      <c r="C444">
        <v>397513</v>
      </c>
      <c r="D444" s="64">
        <v>45107</v>
      </c>
      <c r="E444" s="64">
        <v>45103</v>
      </c>
      <c r="F444" s="64">
        <v>45092</v>
      </c>
      <c r="G444">
        <v>390.25</v>
      </c>
      <c r="H444" t="s">
        <v>61</v>
      </c>
    </row>
    <row r="445" spans="1:8" x14ac:dyDescent="0.25">
      <c r="A445" t="s">
        <v>179</v>
      </c>
      <c r="B445" t="s">
        <v>101</v>
      </c>
      <c r="C445">
        <v>105869</v>
      </c>
      <c r="D445" s="64">
        <v>45107</v>
      </c>
      <c r="E445" s="64">
        <v>45103</v>
      </c>
      <c r="F445" s="64">
        <v>45071</v>
      </c>
      <c r="G445" s="54">
        <v>31810</v>
      </c>
      <c r="H445" t="s">
        <v>61</v>
      </c>
    </row>
    <row r="446" spans="1:8" x14ac:dyDescent="0.25">
      <c r="A446" t="s">
        <v>140</v>
      </c>
      <c r="B446" t="s">
        <v>101</v>
      </c>
      <c r="C446">
        <v>139</v>
      </c>
      <c r="D446" s="64">
        <v>45105</v>
      </c>
      <c r="E446" s="64">
        <v>45103</v>
      </c>
      <c r="F446" s="64">
        <v>45071</v>
      </c>
      <c r="G446" s="54">
        <v>3950</v>
      </c>
      <c r="H446" t="s">
        <v>61</v>
      </c>
    </row>
    <row r="447" spans="1:8" x14ac:dyDescent="0.25">
      <c r="A447" t="s">
        <v>140</v>
      </c>
      <c r="B447" t="s">
        <v>101</v>
      </c>
      <c r="C447">
        <v>154</v>
      </c>
      <c r="D447" s="64">
        <v>45107</v>
      </c>
      <c r="E447" s="64">
        <v>45103</v>
      </c>
      <c r="F447" s="64">
        <v>45071</v>
      </c>
      <c r="G447" s="54">
        <v>3950</v>
      </c>
      <c r="H447" t="s">
        <v>61</v>
      </c>
    </row>
    <row r="448" spans="1:8" x14ac:dyDescent="0.25">
      <c r="A448" t="s">
        <v>140</v>
      </c>
      <c r="B448" t="s">
        <v>101</v>
      </c>
      <c r="C448">
        <v>157</v>
      </c>
      <c r="D448" s="64">
        <v>45107</v>
      </c>
      <c r="E448" s="64">
        <v>45103</v>
      </c>
      <c r="F448" s="64">
        <v>45071</v>
      </c>
      <c r="G448" s="54">
        <v>4600</v>
      </c>
      <c r="H448" t="s">
        <v>61</v>
      </c>
    </row>
    <row r="449" spans="1:8" x14ac:dyDescent="0.25">
      <c r="A449" t="s">
        <v>108</v>
      </c>
      <c r="B449" t="s">
        <v>101</v>
      </c>
      <c r="C449">
        <v>1309</v>
      </c>
      <c r="D449" s="64">
        <v>45107</v>
      </c>
      <c r="E449" s="64">
        <v>45103</v>
      </c>
      <c r="F449" s="64">
        <v>45071</v>
      </c>
      <c r="G449">
        <v>570</v>
      </c>
      <c r="H449" t="s">
        <v>61</v>
      </c>
    </row>
    <row r="450" spans="1:8" x14ac:dyDescent="0.25">
      <c r="A450" t="s">
        <v>81</v>
      </c>
      <c r="B450" t="s">
        <v>101</v>
      </c>
      <c r="C450">
        <v>8143</v>
      </c>
      <c r="D450" s="64">
        <v>45107</v>
      </c>
      <c r="E450" s="64">
        <v>45103</v>
      </c>
      <c r="F450" s="64">
        <v>45071</v>
      </c>
      <c r="G450" s="54">
        <v>28534.5</v>
      </c>
      <c r="H450" t="s">
        <v>61</v>
      </c>
    </row>
    <row r="451" spans="1:8" x14ac:dyDescent="0.25">
      <c r="A451" t="s">
        <v>78</v>
      </c>
      <c r="B451" t="s">
        <v>24</v>
      </c>
      <c r="C451">
        <v>246936</v>
      </c>
      <c r="D451" s="64">
        <v>45104</v>
      </c>
      <c r="E451" s="64">
        <v>45103</v>
      </c>
      <c r="F451" s="64">
        <v>45083</v>
      </c>
      <c r="G451" s="54">
        <v>7806.4</v>
      </c>
      <c r="H451" t="s">
        <v>61</v>
      </c>
    </row>
    <row r="452" spans="1:8" x14ac:dyDescent="0.25">
      <c r="A452" t="s">
        <v>78</v>
      </c>
      <c r="B452" t="s">
        <v>24</v>
      </c>
      <c r="C452">
        <v>246934</v>
      </c>
      <c r="D452" s="64">
        <v>45104</v>
      </c>
      <c r="E452" s="64">
        <v>45103</v>
      </c>
      <c r="F452" s="64">
        <v>45083</v>
      </c>
      <c r="G452" s="54">
        <v>7806.4</v>
      </c>
      <c r="H452" t="s">
        <v>61</v>
      </c>
    </row>
    <row r="453" spans="1:8" x14ac:dyDescent="0.25">
      <c r="A453" t="s">
        <v>78</v>
      </c>
      <c r="B453" t="s">
        <v>24</v>
      </c>
      <c r="C453">
        <v>246935</v>
      </c>
      <c r="D453" s="64">
        <v>45104</v>
      </c>
      <c r="E453" s="64">
        <v>45103</v>
      </c>
      <c r="F453" s="64">
        <v>45083</v>
      </c>
      <c r="G453" s="54">
        <v>7806.4</v>
      </c>
      <c r="H453" t="s">
        <v>61</v>
      </c>
    </row>
    <row r="454" spans="1:8" x14ac:dyDescent="0.25">
      <c r="A454" t="s">
        <v>118</v>
      </c>
      <c r="B454" t="s">
        <v>101</v>
      </c>
      <c r="C454">
        <v>11093</v>
      </c>
      <c r="D454" s="64">
        <v>45107</v>
      </c>
      <c r="E454" s="64">
        <v>45103</v>
      </c>
      <c r="F454" s="64">
        <v>45071</v>
      </c>
      <c r="G454" s="54">
        <v>13232.33</v>
      </c>
      <c r="H454" t="s">
        <v>61</v>
      </c>
    </row>
    <row r="455" spans="1:8" x14ac:dyDescent="0.25">
      <c r="A455" t="s">
        <v>65</v>
      </c>
      <c r="B455" t="s">
        <v>24</v>
      </c>
      <c r="C455">
        <v>36004</v>
      </c>
      <c r="D455" s="64">
        <v>45092</v>
      </c>
      <c r="E455" s="64">
        <v>45089</v>
      </c>
      <c r="F455" s="64">
        <v>45079</v>
      </c>
      <c r="G455" s="54">
        <v>15416.34</v>
      </c>
      <c r="H455" t="s">
        <v>61</v>
      </c>
    </row>
    <row r="456" spans="1:8" x14ac:dyDescent="0.25">
      <c r="A456" t="s">
        <v>153</v>
      </c>
      <c r="B456" t="s">
        <v>101</v>
      </c>
      <c r="C456">
        <v>114</v>
      </c>
      <c r="D456" s="64">
        <v>45107</v>
      </c>
      <c r="E456" s="64">
        <v>45106</v>
      </c>
      <c r="F456" s="64">
        <v>45071</v>
      </c>
      <c r="G456" s="54">
        <v>57043.76</v>
      </c>
      <c r="H456" t="s">
        <v>61</v>
      </c>
    </row>
    <row r="457" spans="1:8" x14ac:dyDescent="0.25">
      <c r="A457" t="s">
        <v>121</v>
      </c>
      <c r="B457" t="s">
        <v>101</v>
      </c>
      <c r="C457">
        <v>1059</v>
      </c>
      <c r="D457" s="64">
        <v>45107</v>
      </c>
      <c r="E457" s="64">
        <v>45106</v>
      </c>
      <c r="F457" s="64">
        <v>45071</v>
      </c>
      <c r="G457" s="54">
        <v>18584.439999999999</v>
      </c>
      <c r="H457" t="s">
        <v>61</v>
      </c>
    </row>
    <row r="458" spans="1:8" x14ac:dyDescent="0.25">
      <c r="A458" t="s">
        <v>121</v>
      </c>
      <c r="B458" t="s">
        <v>101</v>
      </c>
      <c r="C458">
        <v>1058</v>
      </c>
      <c r="D458" s="64">
        <v>45107</v>
      </c>
      <c r="E458" s="64">
        <v>45106</v>
      </c>
      <c r="F458" s="64">
        <v>45071</v>
      </c>
      <c r="G458" s="54">
        <v>21084.06</v>
      </c>
      <c r="H458" t="s">
        <v>61</v>
      </c>
    </row>
    <row r="459" spans="1:8" x14ac:dyDescent="0.25">
      <c r="A459" t="s">
        <v>115</v>
      </c>
      <c r="B459" t="s">
        <v>101</v>
      </c>
      <c r="C459">
        <v>251</v>
      </c>
      <c r="D459" s="64">
        <v>45107</v>
      </c>
      <c r="E459" s="64">
        <v>45106</v>
      </c>
      <c r="F459" s="64">
        <v>45071</v>
      </c>
      <c r="G459" s="54">
        <v>17590.77</v>
      </c>
      <c r="H459" t="s">
        <v>61</v>
      </c>
    </row>
    <row r="460" spans="1:8" x14ac:dyDescent="0.25">
      <c r="A460" t="s">
        <v>115</v>
      </c>
      <c r="B460" t="s">
        <v>101</v>
      </c>
      <c r="C460">
        <v>252</v>
      </c>
      <c r="D460" s="64">
        <v>45107</v>
      </c>
      <c r="E460" s="64">
        <v>45106</v>
      </c>
      <c r="F460" s="64">
        <v>45071</v>
      </c>
      <c r="G460" s="54">
        <v>1514.96</v>
      </c>
      <c r="H460" t="s">
        <v>61</v>
      </c>
    </row>
    <row r="461" spans="1:8" x14ac:dyDescent="0.25">
      <c r="A461" t="s">
        <v>115</v>
      </c>
      <c r="B461" t="s">
        <v>101</v>
      </c>
      <c r="C461">
        <v>250</v>
      </c>
      <c r="D461" s="64">
        <v>45107</v>
      </c>
      <c r="E461" s="64">
        <v>45106</v>
      </c>
      <c r="F461" s="64">
        <v>45071</v>
      </c>
      <c r="G461" s="54">
        <v>3253.09</v>
      </c>
      <c r="H461" t="s">
        <v>61</v>
      </c>
    </row>
    <row r="462" spans="1:8" x14ac:dyDescent="0.25">
      <c r="A462" t="s">
        <v>115</v>
      </c>
      <c r="B462" t="s">
        <v>101</v>
      </c>
      <c r="C462">
        <v>254</v>
      </c>
      <c r="D462" s="64">
        <v>45107</v>
      </c>
      <c r="E462" s="64">
        <v>45106</v>
      </c>
      <c r="F462" s="64">
        <v>45071</v>
      </c>
      <c r="G462" s="54">
        <v>9064.5</v>
      </c>
      <c r="H462" t="s">
        <v>61</v>
      </c>
    </row>
    <row r="463" spans="1:8" x14ac:dyDescent="0.25">
      <c r="A463" t="s">
        <v>110</v>
      </c>
      <c r="B463" t="s">
        <v>101</v>
      </c>
      <c r="C463">
        <v>551</v>
      </c>
      <c r="D463" s="64">
        <v>45107</v>
      </c>
      <c r="E463" s="64">
        <v>45106</v>
      </c>
      <c r="F463" s="64">
        <v>45071</v>
      </c>
      <c r="G463" s="54">
        <v>61984.26</v>
      </c>
      <c r="H463" t="s">
        <v>61</v>
      </c>
    </row>
    <row r="464" spans="1:8" x14ac:dyDescent="0.25">
      <c r="A464" t="s">
        <v>110</v>
      </c>
      <c r="B464" t="s">
        <v>101</v>
      </c>
      <c r="C464">
        <v>550</v>
      </c>
      <c r="D464" s="64">
        <v>45107</v>
      </c>
      <c r="E464" s="64">
        <v>45106</v>
      </c>
      <c r="F464" s="64">
        <v>45071</v>
      </c>
      <c r="G464" s="54">
        <v>1256.43</v>
      </c>
      <c r="H464" t="s">
        <v>61</v>
      </c>
    </row>
    <row r="465" spans="1:8" x14ac:dyDescent="0.25">
      <c r="A465" t="s">
        <v>187</v>
      </c>
      <c r="B465" t="s">
        <v>101</v>
      </c>
      <c r="C465">
        <v>2855</v>
      </c>
      <c r="D465" s="64">
        <v>45107</v>
      </c>
      <c r="E465" s="64">
        <v>45106</v>
      </c>
      <c r="F465" s="64">
        <v>45071</v>
      </c>
      <c r="G465" s="54">
        <v>56950.8</v>
      </c>
      <c r="H465" t="s">
        <v>61</v>
      </c>
    </row>
    <row r="466" spans="1:8" x14ac:dyDescent="0.25">
      <c r="A466" t="s">
        <v>183</v>
      </c>
      <c r="B466" t="s">
        <v>101</v>
      </c>
      <c r="C466">
        <v>70</v>
      </c>
      <c r="D466" s="64">
        <v>45092</v>
      </c>
      <c r="E466" s="64">
        <v>45106</v>
      </c>
      <c r="F466" s="64">
        <v>45071</v>
      </c>
      <c r="G466" s="54">
        <v>12671.03</v>
      </c>
      <c r="H466" t="s">
        <v>61</v>
      </c>
    </row>
    <row r="467" spans="1:8" x14ac:dyDescent="0.25">
      <c r="A467" t="s">
        <v>130</v>
      </c>
      <c r="B467" t="s">
        <v>101</v>
      </c>
      <c r="C467">
        <v>16802</v>
      </c>
      <c r="D467" s="64">
        <v>45107</v>
      </c>
      <c r="E467" s="64">
        <v>45106</v>
      </c>
      <c r="F467" s="64">
        <v>45071</v>
      </c>
      <c r="G467" s="54">
        <v>33329.919999999998</v>
      </c>
      <c r="H467" t="s">
        <v>61</v>
      </c>
    </row>
    <row r="468" spans="1:8" x14ac:dyDescent="0.25">
      <c r="A468" t="s">
        <v>130</v>
      </c>
      <c r="B468" t="s">
        <v>101</v>
      </c>
      <c r="C468">
        <v>16801</v>
      </c>
      <c r="D468" s="64">
        <v>45107</v>
      </c>
      <c r="E468" s="64">
        <v>45106</v>
      </c>
      <c r="F468" s="64">
        <v>45071</v>
      </c>
      <c r="G468" s="54">
        <v>22737.05</v>
      </c>
      <c r="H468" t="s">
        <v>61</v>
      </c>
    </row>
    <row r="469" spans="1:8" x14ac:dyDescent="0.25">
      <c r="A469" t="s">
        <v>131</v>
      </c>
      <c r="B469" t="s">
        <v>101</v>
      </c>
      <c r="C469">
        <v>1661</v>
      </c>
      <c r="D469" s="64">
        <v>45107</v>
      </c>
      <c r="E469" s="64">
        <v>45106</v>
      </c>
      <c r="F469" s="64">
        <v>45071</v>
      </c>
      <c r="G469" s="54">
        <v>22144.959999999999</v>
      </c>
      <c r="H469" t="s">
        <v>61</v>
      </c>
    </row>
    <row r="470" spans="1:8" x14ac:dyDescent="0.25">
      <c r="A470" t="s">
        <v>131</v>
      </c>
      <c r="B470" t="s">
        <v>101</v>
      </c>
      <c r="C470">
        <v>1660</v>
      </c>
      <c r="D470" s="64">
        <v>45107</v>
      </c>
      <c r="E470" s="64">
        <v>45106</v>
      </c>
      <c r="F470" s="64">
        <v>45071</v>
      </c>
      <c r="G470" s="54">
        <v>58824.54</v>
      </c>
      <c r="H470" t="s">
        <v>61</v>
      </c>
    </row>
    <row r="471" spans="1:8" x14ac:dyDescent="0.25">
      <c r="A471" t="s">
        <v>117</v>
      </c>
      <c r="B471" t="s">
        <v>101</v>
      </c>
      <c r="C471">
        <v>11834</v>
      </c>
      <c r="D471" s="64">
        <v>45107</v>
      </c>
      <c r="E471" s="64">
        <v>45106</v>
      </c>
      <c r="F471" s="64">
        <v>45071</v>
      </c>
      <c r="G471" s="54">
        <v>9326.33</v>
      </c>
      <c r="H471" t="s">
        <v>61</v>
      </c>
    </row>
    <row r="472" spans="1:8" x14ac:dyDescent="0.25">
      <c r="A472" t="s">
        <v>112</v>
      </c>
      <c r="B472" t="s">
        <v>101</v>
      </c>
      <c r="C472">
        <v>108</v>
      </c>
      <c r="D472" s="64">
        <v>45099</v>
      </c>
      <c r="E472" s="64">
        <v>45106</v>
      </c>
      <c r="F472" s="64">
        <v>45071</v>
      </c>
      <c r="G472" s="54">
        <v>14155</v>
      </c>
      <c r="H472" t="s">
        <v>61</v>
      </c>
    </row>
    <row r="473" spans="1:8" x14ac:dyDescent="0.25">
      <c r="A473" t="s">
        <v>137</v>
      </c>
      <c r="B473" t="s">
        <v>101</v>
      </c>
      <c r="C473">
        <v>74</v>
      </c>
      <c r="D473" s="64">
        <v>45107</v>
      </c>
      <c r="E473" s="64">
        <v>45106</v>
      </c>
      <c r="F473" s="64">
        <v>45071</v>
      </c>
      <c r="G473" s="54">
        <v>32799.01</v>
      </c>
      <c r="H473" t="s">
        <v>61</v>
      </c>
    </row>
    <row r="474" spans="1:8" x14ac:dyDescent="0.25">
      <c r="A474" t="s">
        <v>154</v>
      </c>
      <c r="B474" t="s">
        <v>101</v>
      </c>
      <c r="C474">
        <v>469</v>
      </c>
      <c r="D474" s="64">
        <v>45107</v>
      </c>
      <c r="E474" s="64">
        <v>45106</v>
      </c>
      <c r="F474" s="64">
        <v>45071</v>
      </c>
      <c r="G474" s="54">
        <v>21257.52</v>
      </c>
      <c r="H474" t="s">
        <v>61</v>
      </c>
    </row>
    <row r="475" spans="1:8" x14ac:dyDescent="0.25">
      <c r="A475" t="s">
        <v>154</v>
      </c>
      <c r="B475" t="s">
        <v>101</v>
      </c>
      <c r="C475">
        <v>470</v>
      </c>
      <c r="D475" s="64">
        <v>45107</v>
      </c>
      <c r="E475" s="64">
        <v>45106</v>
      </c>
      <c r="F475" s="64">
        <v>45071</v>
      </c>
      <c r="G475" s="54">
        <v>26353.85</v>
      </c>
      <c r="H475" t="s">
        <v>61</v>
      </c>
    </row>
    <row r="476" spans="1:8" x14ac:dyDescent="0.25">
      <c r="A476" t="s">
        <v>159</v>
      </c>
      <c r="B476" t="s">
        <v>101</v>
      </c>
      <c r="C476">
        <v>4596</v>
      </c>
      <c r="D476" s="64">
        <v>45107</v>
      </c>
      <c r="E476" s="64">
        <v>45106</v>
      </c>
      <c r="F476" s="64">
        <v>45071</v>
      </c>
      <c r="G476">
        <v>125</v>
      </c>
      <c r="H476" t="s">
        <v>61</v>
      </c>
    </row>
    <row r="477" spans="1:8" x14ac:dyDescent="0.25">
      <c r="A477" t="s">
        <v>188</v>
      </c>
      <c r="B477" t="s">
        <v>24</v>
      </c>
      <c r="C477">
        <v>14018</v>
      </c>
      <c r="D477" s="64">
        <v>45107</v>
      </c>
      <c r="E477" s="64">
        <v>45106</v>
      </c>
      <c r="F477" s="64">
        <v>45069</v>
      </c>
      <c r="G477">
        <v>350</v>
      </c>
      <c r="H477" t="s">
        <v>61</v>
      </c>
    </row>
    <row r="478" spans="1:8" x14ac:dyDescent="0.25">
      <c r="A478" t="s">
        <v>189</v>
      </c>
      <c r="B478" t="s">
        <v>101</v>
      </c>
      <c r="C478">
        <v>376</v>
      </c>
      <c r="D478" s="64">
        <v>45107</v>
      </c>
      <c r="E478" s="64">
        <v>45106</v>
      </c>
      <c r="F478" s="64">
        <v>45071</v>
      </c>
      <c r="G478" s="54">
        <v>20424</v>
      </c>
      <c r="H478" t="s">
        <v>61</v>
      </c>
    </row>
    <row r="479" spans="1:8" x14ac:dyDescent="0.25">
      <c r="A479" t="s">
        <v>189</v>
      </c>
      <c r="B479" t="s">
        <v>101</v>
      </c>
      <c r="C479">
        <v>203</v>
      </c>
      <c r="D479" s="64">
        <v>45107</v>
      </c>
      <c r="E479" s="64">
        <v>45106</v>
      </c>
      <c r="F479" s="64">
        <v>45071</v>
      </c>
      <c r="G479" s="54">
        <v>2198.9899999999998</v>
      </c>
      <c r="H479" t="s">
        <v>61</v>
      </c>
    </row>
    <row r="480" spans="1:8" hidden="1" x14ac:dyDescent="0.25">
      <c r="A480" t="s">
        <v>190</v>
      </c>
      <c r="B480" t="s">
        <v>191</v>
      </c>
      <c r="C480">
        <v>6</v>
      </c>
      <c r="D480" s="64">
        <v>45100</v>
      </c>
      <c r="E480" s="64">
        <v>45097</v>
      </c>
      <c r="F480" s="64">
        <v>45077</v>
      </c>
      <c r="G480">
        <v>80.59</v>
      </c>
      <c r="H480" t="s">
        <v>192</v>
      </c>
    </row>
    <row r="481" spans="1:8" hidden="1" x14ac:dyDescent="0.25">
      <c r="A481" t="s">
        <v>193</v>
      </c>
      <c r="B481" t="s">
        <v>191</v>
      </c>
      <c r="C481">
        <v>12</v>
      </c>
      <c r="D481" s="64">
        <v>45100</v>
      </c>
      <c r="E481" s="64">
        <v>45097</v>
      </c>
      <c r="F481" s="64">
        <v>45077</v>
      </c>
      <c r="G481" s="54">
        <v>1358.96</v>
      </c>
      <c r="H481" t="s">
        <v>194</v>
      </c>
    </row>
    <row r="482" spans="1:8" hidden="1" x14ac:dyDescent="0.25">
      <c r="A482" t="s">
        <v>190</v>
      </c>
      <c r="B482" t="s">
        <v>191</v>
      </c>
      <c r="C482">
        <v>13</v>
      </c>
      <c r="D482" s="64">
        <v>45100</v>
      </c>
      <c r="E482" s="64">
        <v>45097</v>
      </c>
      <c r="F482" s="64">
        <v>45077</v>
      </c>
      <c r="G482" s="54">
        <v>6322.55</v>
      </c>
      <c r="H482" t="s">
        <v>194</v>
      </c>
    </row>
  </sheetData>
  <autoFilter ref="A1:H482" xr:uid="{4ECB7830-F1E5-49F3-AD6B-AC63FE8B6997}">
    <filterColumn colId="7">
      <filters>
        <filter val="CONSÓRCIO BINÁRIO PORTO DE SANTOS"/>
      </filters>
    </filterColumn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45398304BDE04381B761B8EF14ABD5" ma:contentTypeVersion="12" ma:contentTypeDescription="Crie um novo documento." ma:contentTypeScope="" ma:versionID="8f37ab26bd8838ff494f60d551cb4788">
  <xsd:schema xmlns:xsd="http://www.w3.org/2001/XMLSchema" xmlns:xs="http://www.w3.org/2001/XMLSchema" xmlns:p="http://schemas.microsoft.com/office/2006/metadata/properties" xmlns:ns2="2786c764-52fe-443a-a66d-3834235053b5" xmlns:ns3="34ebf201-edb0-41ae-baa8-d02b76e52a84" targetNamespace="http://schemas.microsoft.com/office/2006/metadata/properties" ma:root="true" ma:fieldsID="3c224af8f2cbb1f33d4a0f067f5251c4" ns2:_="" ns3:_="">
    <xsd:import namespace="2786c764-52fe-443a-a66d-3834235053b5"/>
    <xsd:import namespace="34ebf201-edb0-41ae-baa8-d02b76e52a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6c764-52fe-443a-a66d-3834235053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247fe5ef-9a42-4b44-a05c-5983aeb573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bf201-edb0-41ae-baa8-d02b76e52a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9b8d533-87c4-4119-8b2c-6fcc4d940038}" ma:internalName="TaxCatchAll" ma:showField="CatchAllData" ma:web="34ebf201-edb0-41ae-baa8-d02b76e52a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86c764-52fe-443a-a66d-3834235053b5">
      <Terms xmlns="http://schemas.microsoft.com/office/infopath/2007/PartnerControls"/>
    </lcf76f155ced4ddcb4097134ff3c332f>
    <TaxCatchAll xmlns="34ebf201-edb0-41ae-baa8-d02b76e52a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742F33-20EB-44CB-88AA-6CE277C20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6c764-52fe-443a-a66d-3834235053b5"/>
    <ds:schemaRef ds:uri="34ebf201-edb0-41ae-baa8-d02b76e52a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9A01A9-C7C2-4D15-B236-D9A7ED7C178F}">
  <ds:schemaRefs>
    <ds:schemaRef ds:uri="http://schemas.microsoft.com/office/2006/metadata/properties"/>
    <ds:schemaRef ds:uri="http://schemas.microsoft.com/office/infopath/2007/PartnerControls"/>
    <ds:schemaRef ds:uri="2786c764-52fe-443a-a66d-3834235053b5"/>
    <ds:schemaRef ds:uri="34ebf201-edb0-41ae-baa8-d02b76e52a84"/>
  </ds:schemaRefs>
</ds:datastoreItem>
</file>

<file path=customXml/itemProps3.xml><?xml version="1.0" encoding="utf-8"?>
<ds:datastoreItem xmlns:ds="http://schemas.openxmlformats.org/officeDocument/2006/customXml" ds:itemID="{E6C768FD-3A66-4A26-903D-DC0C325FA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Plano de Ação - Fluxo de Caixa</vt:lpstr>
      <vt:lpstr>Respostas</vt:lpstr>
      <vt:lpstr>Prev x real.</vt:lpstr>
      <vt:lpstr>PMP 06-2023 </vt:lpstr>
      <vt:lpstr>Planilha1</vt:lpstr>
      <vt:lpstr>'Plano de Ação - Fluxo de Caixa'!Titulos_de_impressao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Mori</dc:creator>
  <cp:lastModifiedBy>Nykolas Carqueija do Nascimento | Crasa Infraestrutura</cp:lastModifiedBy>
  <cp:lastPrinted>2021-08-24T17:39:26Z</cp:lastPrinted>
  <dcterms:created xsi:type="dcterms:W3CDTF">2021-08-24T16:07:18Z</dcterms:created>
  <dcterms:modified xsi:type="dcterms:W3CDTF">2023-07-06T16:49:31Z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0x010100D245398304BDE04381B761B8EF14ABD5</vt:lpwstr>
  </property>
  <property fmtid="{D5CDD505-2E9C-101B-9397-08002B2CF9AE}" pid="3" name="MediaServiceImageTags">
    <vt:lpwstr/>
  </property>
</Properties>
</file>